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/>
  </bookViews>
  <sheets>
    <sheet name="DHSY Decomposition" sheetId="1" r:id="rId1"/>
    <sheet name="NSA and SA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E5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4"/>
  <c r="D5" s="1"/>
  <c r="D76" l="1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F5" l="1"/>
  <c r="F8"/>
  <c r="F12" s="1"/>
  <c r="F16" s="1"/>
  <c r="F20" s="1"/>
  <c r="F24" s="1"/>
  <c r="F28" s="1"/>
  <c r="F32" s="1"/>
  <c r="F36" s="1"/>
  <c r="F40" s="1"/>
  <c r="F44" s="1"/>
  <c r="F48" s="1"/>
  <c r="F52" s="1"/>
  <c r="F56" s="1"/>
  <c r="F60" s="1"/>
  <c r="F64" s="1"/>
  <c r="F68" s="1"/>
  <c r="F72" s="1"/>
  <c r="F76" s="1"/>
  <c r="G8"/>
  <c r="F7"/>
  <c r="F11" s="1"/>
  <c r="F15" s="1"/>
  <c r="F19" s="1"/>
  <c r="F23" s="1"/>
  <c r="F27" s="1"/>
  <c r="F31" s="1"/>
  <c r="F35" s="1"/>
  <c r="F39" s="1"/>
  <c r="F43" s="1"/>
  <c r="F47" s="1"/>
  <c r="F51" s="1"/>
  <c r="F55" s="1"/>
  <c r="F59" s="1"/>
  <c r="F63" s="1"/>
  <c r="F67" s="1"/>
  <c r="F71" s="1"/>
  <c r="F75" s="1"/>
  <c r="G75" s="1"/>
  <c r="F6"/>
  <c r="F10" s="1"/>
  <c r="F14" s="1"/>
  <c r="F18" s="1"/>
  <c r="F22" s="1"/>
  <c r="F26" s="1"/>
  <c r="F30" s="1"/>
  <c r="F34" s="1"/>
  <c r="F38" s="1"/>
  <c r="F42" s="1"/>
  <c r="F46" s="1"/>
  <c r="F50" s="1"/>
  <c r="F54" s="1"/>
  <c r="F58" s="1"/>
  <c r="F62" s="1"/>
  <c r="F66" s="1"/>
  <c r="F70" s="1"/>
  <c r="F74" s="1"/>
  <c r="G74" s="1"/>
  <c r="G34"/>
  <c r="G42"/>
  <c r="G50"/>
  <c r="G58"/>
  <c r="G16"/>
  <c r="G24"/>
  <c r="G32"/>
  <c r="G40"/>
  <c r="G48"/>
  <c r="G56"/>
  <c r="G64"/>
  <c r="G72"/>
  <c r="G31"/>
  <c r="G39"/>
  <c r="G30"/>
  <c r="G38"/>
  <c r="G46"/>
  <c r="G54"/>
  <c r="G12"/>
  <c r="G20"/>
  <c r="G28"/>
  <c r="G36"/>
  <c r="G44"/>
  <c r="G52"/>
  <c r="G60"/>
  <c r="G68"/>
  <c r="G76"/>
  <c r="G19"/>
  <c r="G27"/>
  <c r="F9" l="1"/>
  <c r="G5"/>
  <c r="G35"/>
  <c r="G47"/>
  <c r="G7"/>
  <c r="G43"/>
  <c r="G55"/>
  <c r="G51"/>
  <c r="G62"/>
  <c r="G63"/>
  <c r="G66"/>
  <c r="G6"/>
  <c r="G59"/>
  <c r="G70"/>
  <c r="G71"/>
  <c r="G10"/>
  <c r="G67"/>
  <c r="G14"/>
  <c r="G15"/>
  <c r="G18"/>
  <c r="G11"/>
  <c r="G22"/>
  <c r="G23"/>
  <c r="G26"/>
  <c r="F13" l="1"/>
  <c r="G9"/>
  <c r="F17" l="1"/>
  <c r="G13"/>
  <c r="F21" l="1"/>
  <c r="G17"/>
  <c r="F25" l="1"/>
  <c r="G21"/>
  <c r="F29" l="1"/>
  <c r="G25"/>
  <c r="F33" l="1"/>
  <c r="G29"/>
  <c r="F37" l="1"/>
  <c r="G33"/>
  <c r="F41" l="1"/>
  <c r="G37"/>
  <c r="F45" l="1"/>
  <c r="G41"/>
  <c r="F49" l="1"/>
  <c r="G45"/>
  <c r="F53" l="1"/>
  <c r="G49"/>
  <c r="F57" l="1"/>
  <c r="G53"/>
  <c r="F61" l="1"/>
  <c r="G57"/>
  <c r="F65" l="1"/>
  <c r="G61"/>
  <c r="F69" l="1"/>
  <c r="G65"/>
  <c r="F73" l="1"/>
  <c r="G73" s="1"/>
  <c r="G69"/>
</calcChain>
</file>

<file path=xl/comments1.xml><?xml version="1.0" encoding="utf-8"?>
<comments xmlns="http://schemas.openxmlformats.org/spreadsheetml/2006/main">
  <authors>
    <author>University of Wales Swansea</author>
  </authors>
  <commentList>
    <comment ref="D1" authorId="0">
      <text>
        <r>
          <rPr>
            <sz val="10"/>
            <color indexed="81"/>
            <rFont val="Tahoma"/>
            <family val="2"/>
          </rPr>
          <t xml:space="preserve">The trend-cycle
</t>
        </r>
      </text>
    </comment>
  </commentList>
</comments>
</file>

<file path=xl/sharedStrings.xml><?xml version="1.0" encoding="utf-8"?>
<sst xmlns="http://schemas.openxmlformats.org/spreadsheetml/2006/main" count="8" uniqueCount="8">
  <si>
    <t>Yt</t>
  </si>
  <si>
    <t>Period</t>
  </si>
  <si>
    <t xml:space="preserve"> </t>
  </si>
  <si>
    <t>4 MA</t>
  </si>
  <si>
    <t>2 x 4 MA</t>
  </si>
  <si>
    <t>Detrended series</t>
  </si>
  <si>
    <t>Seasonal effects</t>
  </si>
  <si>
    <t>Irregular effects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</si>
</sst>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" fontId="3" fillId="2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1" fontId="3" fillId="8" borderId="0" xfId="0" applyNumberFormat="1" applyFont="1" applyFill="1" applyAlignment="1">
      <alignment horizontal="center"/>
    </xf>
    <xf numFmtId="0" fontId="3" fillId="6" borderId="0" xfId="0" applyFont="1" applyFill="1"/>
    <xf numFmtId="1" fontId="3" fillId="6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Time</a:t>
            </a:r>
            <a:r>
              <a:rPr lang="es-ES" baseline="0"/>
              <a:t> series of DHSY consumer spending data</a:t>
            </a:r>
            <a:endParaRPr lang="es-ES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Decomposition'!$B$3:$B$78</c:f>
              <c:numCache>
                <c:formatCode>0</c:formatCode>
                <c:ptCount val="76"/>
                <c:pt idx="0">
                  <c:v>4995.9991835499404</c:v>
                </c:pt>
                <c:pt idx="1">
                  <c:v>5341.9976296550503</c:v>
                </c:pt>
                <c:pt idx="2">
                  <c:v>5400.9998386972402</c:v>
                </c:pt>
                <c:pt idx="3">
                  <c:v>5697.99742862928</c:v>
                </c:pt>
                <c:pt idx="4">
                  <c:v>5120.0002514807102</c:v>
                </c:pt>
                <c:pt idx="5">
                  <c:v>5408.9997911865003</c:v>
                </c:pt>
                <c:pt idx="6">
                  <c:v>5510.9979365025902</c:v>
                </c:pt>
                <c:pt idx="7">
                  <c:v>5788.9974806017399</c:v>
                </c:pt>
                <c:pt idx="8">
                  <c:v>5224.0014252659603</c:v>
                </c:pt>
                <c:pt idx="9">
                  <c:v>5628.0004093386196</c:v>
                </c:pt>
                <c:pt idx="10">
                  <c:v>5689.9987162979996</c:v>
                </c:pt>
                <c:pt idx="11">
                  <c:v>6028.9983594636897</c:v>
                </c:pt>
                <c:pt idx="12">
                  <c:v>5462.9976866962597</c:v>
                </c:pt>
                <c:pt idx="13">
                  <c:v>5862.9982418654499</c:v>
                </c:pt>
                <c:pt idx="14">
                  <c:v>5916.0023533140502</c:v>
                </c:pt>
                <c:pt idx="15">
                  <c:v>6221.0022250657103</c:v>
                </c:pt>
                <c:pt idx="16">
                  <c:v>5660.99819125252</c:v>
                </c:pt>
                <c:pt idx="17">
                  <c:v>6016.0008168172399</c:v>
                </c:pt>
                <c:pt idx="18">
                  <c:v>6088.9998591908097</c:v>
                </c:pt>
                <c:pt idx="19">
                  <c:v>6358.00022745965</c:v>
                </c:pt>
                <c:pt idx="20">
                  <c:v>5748.9999480919796</c:v>
                </c:pt>
                <c:pt idx="21">
                  <c:v>6153.9986119056302</c:v>
                </c:pt>
                <c:pt idx="22">
                  <c:v>6194.0014437892496</c:v>
                </c:pt>
                <c:pt idx="23">
                  <c:v>6488.9986235617298</c:v>
                </c:pt>
                <c:pt idx="24">
                  <c:v>5866.0015877225196</c:v>
                </c:pt>
                <c:pt idx="25">
                  <c:v>6366.9987026621202</c:v>
                </c:pt>
                <c:pt idx="26">
                  <c:v>6513.9982510564596</c:v>
                </c:pt>
                <c:pt idx="27">
                  <c:v>6718.0000416176699</c:v>
                </c:pt>
                <c:pt idx="28">
                  <c:v>6123.00106135442</c:v>
                </c:pt>
                <c:pt idx="29">
                  <c:v>6520.0020330350399</c:v>
                </c:pt>
                <c:pt idx="30">
                  <c:v>6651.0010709263897</c:v>
                </c:pt>
                <c:pt idx="31">
                  <c:v>6894.99814575456</c:v>
                </c:pt>
                <c:pt idx="32">
                  <c:v>6194.9998173971699</c:v>
                </c:pt>
                <c:pt idx="33">
                  <c:v>6592.0026933221197</c:v>
                </c:pt>
                <c:pt idx="34">
                  <c:v>6769.9991016820704</c:v>
                </c:pt>
                <c:pt idx="35">
                  <c:v>7005.0013670928302</c:v>
                </c:pt>
                <c:pt idx="36">
                  <c:v>6383.0003944824903</c:v>
                </c:pt>
                <c:pt idx="37">
                  <c:v>6816.0014042800503</c:v>
                </c:pt>
                <c:pt idx="38">
                  <c:v>6881.9973399125902</c:v>
                </c:pt>
                <c:pt idx="39">
                  <c:v>7067.9993990327202</c:v>
                </c:pt>
                <c:pt idx="40">
                  <c:v>6429.00276780698</c:v>
                </c:pt>
                <c:pt idx="41">
                  <c:v>6865.0000283153004</c:v>
                </c:pt>
                <c:pt idx="42">
                  <c:v>7028.9986142566304</c:v>
                </c:pt>
                <c:pt idx="43">
                  <c:v>7309.9989233300503</c:v>
                </c:pt>
                <c:pt idx="44">
                  <c:v>6718.0000416176699</c:v>
                </c:pt>
                <c:pt idx="45">
                  <c:v>6968.0026612143402</c:v>
                </c:pt>
                <c:pt idx="46">
                  <c:v>7115.0019522720004</c:v>
                </c:pt>
                <c:pt idx="47">
                  <c:v>7430.0022514616603</c:v>
                </c:pt>
                <c:pt idx="48">
                  <c:v>6707.0021985003896</c:v>
                </c:pt>
                <c:pt idx="49">
                  <c:v>7076.9970409327298</c:v>
                </c:pt>
                <c:pt idx="50">
                  <c:v>7181.0023807405696</c:v>
                </c:pt>
                <c:pt idx="51">
                  <c:v>7617.0010492028796</c:v>
                </c:pt>
                <c:pt idx="52">
                  <c:v>6775.9997311512498</c:v>
                </c:pt>
                <c:pt idx="53">
                  <c:v>7220.9980677409803</c:v>
                </c:pt>
                <c:pt idx="54">
                  <c:v>7425.9998515473399</c:v>
                </c:pt>
                <c:pt idx="55">
                  <c:v>7785.99630918603</c:v>
                </c:pt>
                <c:pt idx="56">
                  <c:v>6854.9969995703104</c:v>
                </c:pt>
                <c:pt idx="57">
                  <c:v>7334.9990386177196</c:v>
                </c:pt>
                <c:pt idx="58">
                  <c:v>7466.9969052203896</c:v>
                </c:pt>
                <c:pt idx="59">
                  <c:v>7951.9963051437899</c:v>
                </c:pt>
                <c:pt idx="60">
                  <c:v>7146.9989661924001</c:v>
                </c:pt>
                <c:pt idx="61">
                  <c:v>7635.9986299985703</c:v>
                </c:pt>
                <c:pt idx="62">
                  <c:v>7829.0032105313203</c:v>
                </c:pt>
                <c:pt idx="63">
                  <c:v>8331.9994313409898</c:v>
                </c:pt>
                <c:pt idx="64">
                  <c:v>7539.0013193929799</c:v>
                </c:pt>
                <c:pt idx="65">
                  <c:v>7948.0007443696004</c:v>
                </c:pt>
                <c:pt idx="66">
                  <c:v>8157.0009616753496</c:v>
                </c:pt>
                <c:pt idx="67">
                  <c:v>8691.0024109299102</c:v>
                </c:pt>
                <c:pt idx="68">
                  <c:v>7601.0004536577899</c:v>
                </c:pt>
                <c:pt idx="69">
                  <c:v>7985.0002443285903</c:v>
                </c:pt>
                <c:pt idx="70">
                  <c:v>8185.9984960296497</c:v>
                </c:pt>
                <c:pt idx="71">
                  <c:v>8798.0040214604105</c:v>
                </c:pt>
                <c:pt idx="72">
                  <c:v>7735.0036748295897</c:v>
                </c:pt>
                <c:pt idx="73">
                  <c:v>7984.0027298962104</c:v>
                </c:pt>
                <c:pt idx="74">
                  <c:v>8045.0030185237001</c:v>
                </c:pt>
                <c:pt idx="75">
                  <c:v>8645.9973684751403</c:v>
                </c:pt>
              </c:numCache>
            </c:numRef>
          </c:val>
        </c:ser>
        <c:marker val="1"/>
        <c:axId val="149992192"/>
        <c:axId val="149993728"/>
      </c:lineChart>
      <c:dateAx>
        <c:axId val="149992192"/>
        <c:scaling>
          <c:orientation val="minMax"/>
        </c:scaling>
        <c:axPos val="b"/>
        <c:numFmt formatCode="mmm\-yy" sourceLinked="1"/>
        <c:tickLblPos val="nextTo"/>
        <c:crossAx val="149993728"/>
        <c:crosses val="autoZero"/>
        <c:auto val="1"/>
        <c:lblOffset val="100"/>
        <c:minorUnit val="3"/>
        <c:minorTimeUnit val="months"/>
      </c:dateAx>
      <c:valAx>
        <c:axId val="149993728"/>
        <c:scaling>
          <c:orientation val="minMax"/>
          <c:max val="9000"/>
          <c:min val="4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Consumer Spending</a:t>
                </a:r>
              </a:p>
            </c:rich>
          </c:tx>
          <c:layout/>
        </c:title>
        <c:numFmt formatCode="0" sourceLinked="1"/>
        <c:tickLblPos val="nextTo"/>
        <c:crossAx val="1499921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Time</a:t>
            </a:r>
            <a:r>
              <a:rPr lang="es-ES" baseline="0"/>
              <a:t> series data with estimated MA trend</a:t>
            </a:r>
            <a:endParaRPr lang="es-ES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Decomposition'!$B$3:$B$78</c:f>
              <c:numCache>
                <c:formatCode>0</c:formatCode>
                <c:ptCount val="76"/>
                <c:pt idx="0">
                  <c:v>4995.9991835499404</c:v>
                </c:pt>
                <c:pt idx="1">
                  <c:v>5341.9976296550503</c:v>
                </c:pt>
                <c:pt idx="2">
                  <c:v>5400.9998386972402</c:v>
                </c:pt>
                <c:pt idx="3">
                  <c:v>5697.99742862928</c:v>
                </c:pt>
                <c:pt idx="4">
                  <c:v>5120.0002514807102</c:v>
                </c:pt>
                <c:pt idx="5">
                  <c:v>5408.9997911865003</c:v>
                </c:pt>
                <c:pt idx="6">
                  <c:v>5510.9979365025902</c:v>
                </c:pt>
                <c:pt idx="7">
                  <c:v>5788.9974806017399</c:v>
                </c:pt>
                <c:pt idx="8">
                  <c:v>5224.0014252659603</c:v>
                </c:pt>
                <c:pt idx="9">
                  <c:v>5628.0004093386196</c:v>
                </c:pt>
                <c:pt idx="10">
                  <c:v>5689.9987162979996</c:v>
                </c:pt>
                <c:pt idx="11">
                  <c:v>6028.9983594636897</c:v>
                </c:pt>
                <c:pt idx="12">
                  <c:v>5462.9976866962597</c:v>
                </c:pt>
                <c:pt idx="13">
                  <c:v>5862.9982418654499</c:v>
                </c:pt>
                <c:pt idx="14">
                  <c:v>5916.0023533140502</c:v>
                </c:pt>
                <c:pt idx="15">
                  <c:v>6221.0022250657103</c:v>
                </c:pt>
                <c:pt idx="16">
                  <c:v>5660.99819125252</c:v>
                </c:pt>
                <c:pt idx="17">
                  <c:v>6016.0008168172399</c:v>
                </c:pt>
                <c:pt idx="18">
                  <c:v>6088.9998591908097</c:v>
                </c:pt>
                <c:pt idx="19">
                  <c:v>6358.00022745965</c:v>
                </c:pt>
                <c:pt idx="20">
                  <c:v>5748.9999480919796</c:v>
                </c:pt>
                <c:pt idx="21">
                  <c:v>6153.9986119056302</c:v>
                </c:pt>
                <c:pt idx="22">
                  <c:v>6194.0014437892496</c:v>
                </c:pt>
                <c:pt idx="23">
                  <c:v>6488.9986235617298</c:v>
                </c:pt>
                <c:pt idx="24">
                  <c:v>5866.0015877225196</c:v>
                </c:pt>
                <c:pt idx="25">
                  <c:v>6366.9987026621202</c:v>
                </c:pt>
                <c:pt idx="26">
                  <c:v>6513.9982510564596</c:v>
                </c:pt>
                <c:pt idx="27">
                  <c:v>6718.0000416176699</c:v>
                </c:pt>
                <c:pt idx="28">
                  <c:v>6123.00106135442</c:v>
                </c:pt>
                <c:pt idx="29">
                  <c:v>6520.0020330350399</c:v>
                </c:pt>
                <c:pt idx="30">
                  <c:v>6651.0010709263897</c:v>
                </c:pt>
                <c:pt idx="31">
                  <c:v>6894.99814575456</c:v>
                </c:pt>
                <c:pt idx="32">
                  <c:v>6194.9998173971699</c:v>
                </c:pt>
                <c:pt idx="33">
                  <c:v>6592.0026933221197</c:v>
                </c:pt>
                <c:pt idx="34">
                  <c:v>6769.9991016820704</c:v>
                </c:pt>
                <c:pt idx="35">
                  <c:v>7005.0013670928302</c:v>
                </c:pt>
                <c:pt idx="36">
                  <c:v>6383.0003944824903</c:v>
                </c:pt>
                <c:pt idx="37">
                  <c:v>6816.0014042800503</c:v>
                </c:pt>
                <c:pt idx="38">
                  <c:v>6881.9973399125902</c:v>
                </c:pt>
                <c:pt idx="39">
                  <c:v>7067.9993990327202</c:v>
                </c:pt>
                <c:pt idx="40">
                  <c:v>6429.00276780698</c:v>
                </c:pt>
                <c:pt idx="41">
                  <c:v>6865.0000283153004</c:v>
                </c:pt>
                <c:pt idx="42">
                  <c:v>7028.9986142566304</c:v>
                </c:pt>
                <c:pt idx="43">
                  <c:v>7309.9989233300503</c:v>
                </c:pt>
                <c:pt idx="44">
                  <c:v>6718.0000416176699</c:v>
                </c:pt>
                <c:pt idx="45">
                  <c:v>6968.0026612143402</c:v>
                </c:pt>
                <c:pt idx="46">
                  <c:v>7115.0019522720004</c:v>
                </c:pt>
                <c:pt idx="47">
                  <c:v>7430.0022514616603</c:v>
                </c:pt>
                <c:pt idx="48">
                  <c:v>6707.0021985003896</c:v>
                </c:pt>
                <c:pt idx="49">
                  <c:v>7076.9970409327298</c:v>
                </c:pt>
                <c:pt idx="50">
                  <c:v>7181.0023807405696</c:v>
                </c:pt>
                <c:pt idx="51">
                  <c:v>7617.0010492028796</c:v>
                </c:pt>
                <c:pt idx="52">
                  <c:v>6775.9997311512498</c:v>
                </c:pt>
                <c:pt idx="53">
                  <c:v>7220.9980677409803</c:v>
                </c:pt>
                <c:pt idx="54">
                  <c:v>7425.9998515473399</c:v>
                </c:pt>
                <c:pt idx="55">
                  <c:v>7785.99630918603</c:v>
                </c:pt>
                <c:pt idx="56">
                  <c:v>6854.9969995703104</c:v>
                </c:pt>
                <c:pt idx="57">
                  <c:v>7334.9990386177196</c:v>
                </c:pt>
                <c:pt idx="58">
                  <c:v>7466.9969052203896</c:v>
                </c:pt>
                <c:pt idx="59">
                  <c:v>7951.9963051437899</c:v>
                </c:pt>
                <c:pt idx="60">
                  <c:v>7146.9989661924001</c:v>
                </c:pt>
                <c:pt idx="61">
                  <c:v>7635.9986299985703</c:v>
                </c:pt>
                <c:pt idx="62">
                  <c:v>7829.0032105313203</c:v>
                </c:pt>
                <c:pt idx="63">
                  <c:v>8331.9994313409898</c:v>
                </c:pt>
                <c:pt idx="64">
                  <c:v>7539.0013193929799</c:v>
                </c:pt>
                <c:pt idx="65">
                  <c:v>7948.0007443696004</c:v>
                </c:pt>
                <c:pt idx="66">
                  <c:v>8157.0009616753496</c:v>
                </c:pt>
                <c:pt idx="67">
                  <c:v>8691.0024109299102</c:v>
                </c:pt>
                <c:pt idx="68">
                  <c:v>7601.0004536577899</c:v>
                </c:pt>
                <c:pt idx="69">
                  <c:v>7985.0002443285903</c:v>
                </c:pt>
                <c:pt idx="70">
                  <c:v>8185.9984960296497</c:v>
                </c:pt>
                <c:pt idx="71">
                  <c:v>8798.0040214604105</c:v>
                </c:pt>
                <c:pt idx="72">
                  <c:v>7735.0036748295897</c:v>
                </c:pt>
                <c:pt idx="73">
                  <c:v>7984.0027298962104</c:v>
                </c:pt>
                <c:pt idx="74">
                  <c:v>8045.0030185237001</c:v>
                </c:pt>
                <c:pt idx="75">
                  <c:v>8645.9973684751403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'DHSY Decomposition'!$D$3:$D$78</c:f>
              <c:numCache>
                <c:formatCode>General</c:formatCode>
                <c:ptCount val="76"/>
                <c:pt idx="2" formatCode="0">
                  <c:v>5374.7486536242241</c:v>
                </c:pt>
                <c:pt idx="3" formatCode="0">
                  <c:v>5398.6240573070008</c:v>
                </c:pt>
                <c:pt idx="4" formatCode="0">
                  <c:v>5420.7490897241014</c:v>
                </c:pt>
                <c:pt idx="5" formatCode="0">
                  <c:v>5445.8738584463281</c:v>
                </c:pt>
                <c:pt idx="6" formatCode="0">
                  <c:v>5470.249011666041</c:v>
                </c:pt>
                <c:pt idx="7" formatCode="0">
                  <c:v>5510.6242356582115</c:v>
                </c:pt>
                <c:pt idx="8" formatCode="0">
                  <c:v>5560.3744104016532</c:v>
                </c:pt>
                <c:pt idx="9" formatCode="0">
                  <c:v>5612.7496177338235</c:v>
                </c:pt>
                <c:pt idx="10" formatCode="0">
                  <c:v>5672.6242602703551</c:v>
                </c:pt>
                <c:pt idx="11" formatCode="0">
                  <c:v>5731.8735220149965</c:v>
                </c:pt>
                <c:pt idx="12" formatCode="0">
                  <c:v>5789.4987057078561</c:v>
                </c:pt>
                <c:pt idx="13" formatCode="0">
                  <c:v>5841.749643535115</c:v>
                </c:pt>
                <c:pt idx="14" formatCode="0">
                  <c:v>5890.5001898048995</c:v>
                </c:pt>
                <c:pt idx="15" formatCode="0">
                  <c:v>5934.3755747434061</c:v>
                </c:pt>
                <c:pt idx="16" formatCode="0">
                  <c:v>5975.1255848469755</c:v>
                </c:pt>
                <c:pt idx="17" formatCode="0">
                  <c:v>6013.8750233808123</c:v>
                </c:pt>
                <c:pt idx="18" formatCode="0">
                  <c:v>6041.9999932849869</c:v>
                </c:pt>
                <c:pt idx="19" formatCode="0">
                  <c:v>6070.2499372759685</c:v>
                </c:pt>
                <c:pt idx="20" formatCode="0">
                  <c:v>6100.6248597368231</c:v>
                </c:pt>
                <c:pt idx="21" formatCode="0">
                  <c:v>6130.1248573243874</c:v>
                </c:pt>
                <c:pt idx="22" formatCode="0">
                  <c:v>6161.1248617909641</c:v>
                </c:pt>
                <c:pt idx="23" formatCode="0">
                  <c:v>6202.3750780893433</c:v>
                </c:pt>
                <c:pt idx="24" formatCode="0">
                  <c:v>6268.9996903423053</c:v>
                </c:pt>
                <c:pt idx="25" formatCode="0">
                  <c:v>6337.6244685076999</c:v>
                </c:pt>
                <c:pt idx="26" formatCode="0">
                  <c:v>6398.3745799686794</c:v>
                </c:pt>
                <c:pt idx="27" formatCode="0">
                  <c:v>6449.6249304692819</c:v>
                </c:pt>
                <c:pt idx="28" formatCode="0">
                  <c:v>6485.8756992496383</c:v>
                </c:pt>
                <c:pt idx="29" formatCode="0">
                  <c:v>6525.1258147504905</c:v>
                </c:pt>
                <c:pt idx="30" formatCode="0">
                  <c:v>6556.2504222729458</c:v>
                </c:pt>
                <c:pt idx="31" formatCode="0">
                  <c:v>6574.2503493141749</c:v>
                </c:pt>
                <c:pt idx="32" formatCode="0">
                  <c:v>6598.12518569452</c:v>
                </c:pt>
                <c:pt idx="33" formatCode="0">
                  <c:v>6626.7503422062637</c:v>
                </c:pt>
                <c:pt idx="34" formatCode="0">
                  <c:v>6664.0008170092133</c:v>
                </c:pt>
                <c:pt idx="35" formatCode="0">
                  <c:v>6715.5007280146192</c:v>
                </c:pt>
                <c:pt idx="36" formatCode="0">
                  <c:v>6757.5003466631752</c:v>
                </c:pt>
                <c:pt idx="37" formatCode="0">
                  <c:v>6779.3748804344759</c:v>
                </c:pt>
                <c:pt idx="38" formatCode="0">
                  <c:v>6792.9999310925241</c:v>
                </c:pt>
                <c:pt idx="39" formatCode="0">
                  <c:v>6804.8750557624917</c:v>
                </c:pt>
                <c:pt idx="40" formatCode="0">
                  <c:v>6829.375043059903</c:v>
                </c:pt>
                <c:pt idx="41" formatCode="0">
                  <c:v>6878.0001428900741</c:v>
                </c:pt>
                <c:pt idx="42" formatCode="0">
                  <c:v>6944.3747426535765</c:v>
                </c:pt>
                <c:pt idx="43" formatCode="0">
                  <c:v>6993.3747309922928</c:v>
                </c:pt>
                <c:pt idx="44" formatCode="0">
                  <c:v>7017.0004773565943</c:v>
                </c:pt>
                <c:pt idx="45" formatCode="0">
                  <c:v>7042.7513106249662</c:v>
                </c:pt>
                <c:pt idx="46" formatCode="0">
                  <c:v>7056.3769962517581</c:v>
                </c:pt>
                <c:pt idx="47" formatCode="0">
                  <c:v>7068.6265633268968</c:v>
                </c:pt>
                <c:pt idx="48" formatCode="0">
                  <c:v>7090.5009143502666</c:v>
                </c:pt>
                <c:pt idx="49" formatCode="0">
                  <c:v>7122.1258176264892</c:v>
                </c:pt>
                <c:pt idx="50" formatCode="0">
                  <c:v>7154.1253589254993</c:v>
                </c:pt>
                <c:pt idx="51" formatCode="0">
                  <c:v>7180.7501788578884</c:v>
                </c:pt>
                <c:pt idx="52" formatCode="0">
                  <c:v>7229.3749910597653</c:v>
                </c:pt>
                <c:pt idx="53" formatCode="0">
                  <c:v>7281.1240824085053</c:v>
                </c:pt>
                <c:pt idx="54" formatCode="0">
                  <c:v>7312.1231484587825</c:v>
                </c:pt>
                <c:pt idx="55" formatCode="0">
                  <c:v>7336.247928370758</c:v>
                </c:pt>
                <c:pt idx="56" formatCode="0">
                  <c:v>7355.6226814394813</c:v>
                </c:pt>
                <c:pt idx="57" formatCode="0">
                  <c:v>7381.4973126433324</c:v>
                </c:pt>
                <c:pt idx="58" formatCode="0">
                  <c:v>7438.747557965813</c:v>
                </c:pt>
                <c:pt idx="59" formatCode="0">
                  <c:v>7512.8727527161809</c:v>
                </c:pt>
                <c:pt idx="60" formatCode="0">
                  <c:v>7595.7484898026541</c:v>
                </c:pt>
                <c:pt idx="61" formatCode="0">
                  <c:v>7688.4996687411704</c:v>
                </c:pt>
                <c:pt idx="62" formatCode="0">
                  <c:v>7785.0003536658933</c:v>
                </c:pt>
                <c:pt idx="63" formatCode="0">
                  <c:v>7873.0009121123439</c:v>
                </c:pt>
                <c:pt idx="64" formatCode="0">
                  <c:v>7953.0008953017259</c:v>
                </c:pt>
                <c:pt idx="65" formatCode="0">
                  <c:v>8038.8759866433447</c:v>
                </c:pt>
                <c:pt idx="66" formatCode="0">
                  <c:v>8091.5012508750615</c:v>
                </c:pt>
                <c:pt idx="67" formatCode="0">
                  <c:v>8103.8760801530361</c:v>
                </c:pt>
                <c:pt idx="68" formatCode="0">
                  <c:v>8112.1257094421971</c:v>
                </c:pt>
                <c:pt idx="69" formatCode="0">
                  <c:v>8129.1256025527973</c:v>
                </c:pt>
                <c:pt idx="70" formatCode="0">
                  <c:v>8159.2512065155852</c:v>
                </c:pt>
                <c:pt idx="71" formatCode="0">
                  <c:v>8175.8769198580121</c:v>
                </c:pt>
                <c:pt idx="72" formatCode="0">
                  <c:v>8158.1277958657211</c:v>
                </c:pt>
                <c:pt idx="73" formatCode="0">
                  <c:v>8121.5025295543182</c:v>
                </c:pt>
              </c:numCache>
            </c:numRef>
          </c:val>
        </c:ser>
        <c:marker val="1"/>
        <c:axId val="150477824"/>
        <c:axId val="150487808"/>
      </c:lineChart>
      <c:dateAx>
        <c:axId val="150477824"/>
        <c:scaling>
          <c:orientation val="minMax"/>
        </c:scaling>
        <c:axPos val="b"/>
        <c:numFmt formatCode="mmm\-yy" sourceLinked="1"/>
        <c:tickLblPos val="nextTo"/>
        <c:crossAx val="150487808"/>
        <c:crosses val="autoZero"/>
        <c:auto val="1"/>
        <c:lblOffset val="100"/>
      </c:dateAx>
      <c:valAx>
        <c:axId val="150487808"/>
        <c:scaling>
          <c:orientation val="minMax"/>
          <c:max val="9000"/>
          <c:min val="4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Consumer Spending</a:t>
                </a:r>
              </a:p>
            </c:rich>
          </c:tx>
          <c:layout/>
        </c:title>
        <c:numFmt formatCode="0" sourceLinked="1"/>
        <c:tickLblPos val="nextTo"/>
        <c:crossAx val="1504778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Detrended series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Decomposition'!$E$3:$E$78</c:f>
              <c:numCache>
                <c:formatCode>General</c:formatCode>
                <c:ptCount val="76"/>
                <c:pt idx="2" formatCode="0">
                  <c:v>26.251185073016131</c:v>
                </c:pt>
                <c:pt idx="3" formatCode="0">
                  <c:v>299.37337132227913</c:v>
                </c:pt>
                <c:pt idx="4" formatCode="0">
                  <c:v>-300.74883824339122</c:v>
                </c:pt>
                <c:pt idx="5" formatCode="0">
                  <c:v>-36.874067259827825</c:v>
                </c:pt>
                <c:pt idx="6" formatCode="0">
                  <c:v>40.748924836549122</c:v>
                </c:pt>
                <c:pt idx="7" formatCode="0">
                  <c:v>278.37324494352833</c:v>
                </c:pt>
                <c:pt idx="8" formatCode="0">
                  <c:v>-336.37298513569294</c:v>
                </c:pt>
                <c:pt idx="9" formatCode="0">
                  <c:v>15.250791604796177</c:v>
                </c:pt>
                <c:pt idx="10" formatCode="0">
                  <c:v>17.374456027644555</c:v>
                </c:pt>
                <c:pt idx="11" formatCode="0">
                  <c:v>297.12483744869314</c:v>
                </c:pt>
                <c:pt idx="12" formatCode="0">
                  <c:v>-326.50101901159633</c:v>
                </c:pt>
                <c:pt idx="13" formatCode="0">
                  <c:v>21.248598330334971</c:v>
                </c:pt>
                <c:pt idx="14" formatCode="0">
                  <c:v>25.502163509150705</c:v>
                </c:pt>
                <c:pt idx="15" formatCode="0">
                  <c:v>286.62665032230416</c:v>
                </c:pt>
                <c:pt idx="16" formatCode="0">
                  <c:v>-314.1273935944555</c:v>
                </c:pt>
                <c:pt idx="17" formatCode="0">
                  <c:v>2.125793436427557</c:v>
                </c:pt>
                <c:pt idx="18" formatCode="0">
                  <c:v>46.999865905822844</c:v>
                </c:pt>
                <c:pt idx="19" formatCode="0">
                  <c:v>287.7502901836815</c:v>
                </c:pt>
                <c:pt idx="20" formatCode="0">
                  <c:v>-351.62491164484345</c:v>
                </c:pt>
                <c:pt idx="21" formatCode="0">
                  <c:v>23.873754581242792</c:v>
                </c:pt>
                <c:pt idx="22" formatCode="0">
                  <c:v>32.876581998285474</c:v>
                </c:pt>
                <c:pt idx="23" formatCode="0">
                  <c:v>286.62354547238647</c:v>
                </c:pt>
                <c:pt idx="24" formatCode="0">
                  <c:v>-402.99810261978564</c:v>
                </c:pt>
                <c:pt idx="25" formatCode="0">
                  <c:v>29.374234154420265</c:v>
                </c:pt>
                <c:pt idx="26" formatCode="0">
                  <c:v>115.62367108778017</c:v>
                </c:pt>
                <c:pt idx="27" formatCode="0">
                  <c:v>268.37511114838799</c:v>
                </c:pt>
                <c:pt idx="28" formatCode="0">
                  <c:v>-362.87463789521826</c:v>
                </c:pt>
                <c:pt idx="29" formatCode="0">
                  <c:v>-5.1237817154506047</c:v>
                </c:pt>
                <c:pt idx="30" formatCode="0">
                  <c:v>94.750648653443932</c:v>
                </c:pt>
                <c:pt idx="31" formatCode="0">
                  <c:v>320.74779644038517</c:v>
                </c:pt>
                <c:pt idx="32" formatCode="0">
                  <c:v>-403.12536829735018</c:v>
                </c:pt>
                <c:pt idx="33" formatCode="0">
                  <c:v>-34.747648884143928</c:v>
                </c:pt>
                <c:pt idx="34" formatCode="0">
                  <c:v>105.99828467285715</c:v>
                </c:pt>
                <c:pt idx="35" formatCode="0">
                  <c:v>289.50063907821095</c:v>
                </c:pt>
                <c:pt idx="36" formatCode="0">
                  <c:v>-374.49995218068489</c:v>
                </c:pt>
                <c:pt idx="37" formatCode="0">
                  <c:v>36.626523845574411</c:v>
                </c:pt>
                <c:pt idx="38" formatCode="0">
                  <c:v>88.997408820066084</c:v>
                </c:pt>
                <c:pt idx="39" formatCode="0">
                  <c:v>263.12434327022856</c:v>
                </c:pt>
                <c:pt idx="40" formatCode="0">
                  <c:v>-400.37227525292292</c:v>
                </c:pt>
                <c:pt idx="41" formatCode="0">
                  <c:v>-13.000114574773761</c:v>
                </c:pt>
                <c:pt idx="42" formatCode="0">
                  <c:v>84.623871603053885</c:v>
                </c:pt>
                <c:pt idx="43" formatCode="0">
                  <c:v>316.62419233775745</c:v>
                </c:pt>
                <c:pt idx="44" formatCode="0">
                  <c:v>-299.00043573892435</c:v>
                </c:pt>
                <c:pt idx="45" formatCode="0">
                  <c:v>-74.748649410626058</c:v>
                </c:pt>
                <c:pt idx="46" formatCode="0">
                  <c:v>58.62495602024228</c:v>
                </c:pt>
                <c:pt idx="47" formatCode="0">
                  <c:v>361.37568813476355</c:v>
                </c:pt>
                <c:pt idx="48" formatCode="0">
                  <c:v>-383.49871584987704</c:v>
                </c:pt>
                <c:pt idx="49" formatCode="0">
                  <c:v>-45.128776693759391</c:v>
                </c:pt>
                <c:pt idx="50" formatCode="0">
                  <c:v>26.877021815070293</c:v>
                </c:pt>
                <c:pt idx="51" formatCode="0">
                  <c:v>436.2508703449912</c:v>
                </c:pt>
                <c:pt idx="52" formatCode="0">
                  <c:v>-453.37525990851555</c:v>
                </c:pt>
                <c:pt idx="53" formatCode="0">
                  <c:v>-60.126014667524942</c:v>
                </c:pt>
                <c:pt idx="54" formatCode="0">
                  <c:v>113.87670308855741</c:v>
                </c:pt>
                <c:pt idx="55" formatCode="0">
                  <c:v>449.74838081527196</c:v>
                </c:pt>
                <c:pt idx="56" formatCode="0">
                  <c:v>-500.62568186917088</c:v>
                </c:pt>
                <c:pt idx="57" formatCode="0">
                  <c:v>-46.498274025612773</c:v>
                </c:pt>
                <c:pt idx="58" formatCode="0">
                  <c:v>28.249347254576605</c:v>
                </c:pt>
                <c:pt idx="59" formatCode="0">
                  <c:v>439.12355242760896</c:v>
                </c:pt>
                <c:pt idx="60" formatCode="0">
                  <c:v>-448.74952361025407</c:v>
                </c:pt>
                <c:pt idx="61" formatCode="0">
                  <c:v>-52.501038742600031</c:v>
                </c:pt>
                <c:pt idx="62" formatCode="0">
                  <c:v>44.00285686542702</c:v>
                </c:pt>
                <c:pt idx="63" formatCode="0">
                  <c:v>458.99851922864582</c:v>
                </c:pt>
                <c:pt idx="64" formatCode="0">
                  <c:v>-413.99957590874601</c:v>
                </c:pt>
                <c:pt idx="65" formatCode="0">
                  <c:v>-90.875242273744334</c:v>
                </c:pt>
                <c:pt idx="66" formatCode="0">
                  <c:v>65.499710800288085</c:v>
                </c:pt>
                <c:pt idx="67" formatCode="0">
                  <c:v>587.12633077687406</c:v>
                </c:pt>
                <c:pt idx="68" formatCode="0">
                  <c:v>-511.12525578440727</c:v>
                </c:pt>
                <c:pt idx="69" formatCode="0">
                  <c:v>-144.12535822420705</c:v>
                </c:pt>
                <c:pt idx="70" formatCode="0">
                  <c:v>26.747289514064505</c:v>
                </c:pt>
                <c:pt idx="71" formatCode="0">
                  <c:v>622.1271016023984</c:v>
                </c:pt>
                <c:pt idx="72" formatCode="0">
                  <c:v>-423.12412103613133</c:v>
                </c:pt>
                <c:pt idx="73" formatCode="0">
                  <c:v>-137.4997996581078</c:v>
                </c:pt>
              </c:numCache>
            </c:numRef>
          </c:val>
        </c:ser>
        <c:marker val="1"/>
        <c:axId val="150520192"/>
        <c:axId val="150521728"/>
      </c:lineChart>
      <c:dateAx>
        <c:axId val="150520192"/>
        <c:scaling>
          <c:orientation val="minMax"/>
        </c:scaling>
        <c:axPos val="b"/>
        <c:numFmt formatCode="mmm\-yy" sourceLinked="1"/>
        <c:tickLblPos val="nextTo"/>
        <c:crossAx val="150521728"/>
        <c:crossesAt val="-700"/>
        <c:auto val="1"/>
        <c:lblOffset val="100"/>
        <c:majorUnit val="12"/>
        <c:majorTimeUnit val="months"/>
        <c:minorUnit val="3"/>
        <c:minorTimeUnit val="months"/>
      </c:dateAx>
      <c:valAx>
        <c:axId val="150521728"/>
        <c:scaling>
          <c:orientation val="minMax"/>
          <c:max val="700"/>
        </c:scaling>
        <c:axPos val="l"/>
        <c:majorGridlines/>
        <c:numFmt formatCode="General" sourceLinked="1"/>
        <c:tickLblPos val="low"/>
        <c:crossAx val="1505201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Seasonal effects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Decomposition'!$F$3:$F$78</c:f>
              <c:numCache>
                <c:formatCode>General</c:formatCode>
                <c:ptCount val="76"/>
                <c:pt idx="2" formatCode="0">
                  <c:v>57.979163752549795</c:v>
                </c:pt>
                <c:pt idx="3" formatCode="0">
                  <c:v>363.83302584991094</c:v>
                </c:pt>
                <c:pt idx="4" formatCode="0">
                  <c:v>-389.26355853233156</c:v>
                </c:pt>
                <c:pt idx="5" formatCode="0">
                  <c:v>-34.041615009865687</c:v>
                </c:pt>
                <c:pt idx="6" formatCode="0">
                  <c:v>57.979163752549795</c:v>
                </c:pt>
                <c:pt idx="7" formatCode="0">
                  <c:v>363.83302584991094</c:v>
                </c:pt>
                <c:pt idx="8" formatCode="0">
                  <c:v>-389.26355853233156</c:v>
                </c:pt>
                <c:pt idx="9" formatCode="0">
                  <c:v>-34.041615009865687</c:v>
                </c:pt>
                <c:pt idx="10" formatCode="0">
                  <c:v>57.979163752549795</c:v>
                </c:pt>
                <c:pt idx="11" formatCode="0">
                  <c:v>363.83302584991094</c:v>
                </c:pt>
                <c:pt idx="12" formatCode="0">
                  <c:v>-389.26355853233156</c:v>
                </c:pt>
                <c:pt idx="13" formatCode="0">
                  <c:v>-34.041615009865687</c:v>
                </c:pt>
                <c:pt idx="14" formatCode="0">
                  <c:v>57.979163752549795</c:v>
                </c:pt>
                <c:pt idx="15" formatCode="0">
                  <c:v>363.83302584991094</c:v>
                </c:pt>
                <c:pt idx="16" formatCode="0">
                  <c:v>-389.26355853233156</c:v>
                </c:pt>
                <c:pt idx="17" formatCode="0">
                  <c:v>-34.041615009865687</c:v>
                </c:pt>
                <c:pt idx="18" formatCode="0">
                  <c:v>57.979163752549795</c:v>
                </c:pt>
                <c:pt idx="19" formatCode="0">
                  <c:v>363.83302584991094</c:v>
                </c:pt>
                <c:pt idx="20" formatCode="0">
                  <c:v>-389.26355853233156</c:v>
                </c:pt>
                <c:pt idx="21" formatCode="0">
                  <c:v>-34.041615009865687</c:v>
                </c:pt>
                <c:pt idx="22" formatCode="0">
                  <c:v>57.979163752549795</c:v>
                </c:pt>
                <c:pt idx="23" formatCode="0">
                  <c:v>363.83302584991094</c:v>
                </c:pt>
                <c:pt idx="24" formatCode="0">
                  <c:v>-389.26355853233156</c:v>
                </c:pt>
                <c:pt idx="25" formatCode="0">
                  <c:v>-34.041615009865687</c:v>
                </c:pt>
                <c:pt idx="26" formatCode="0">
                  <c:v>57.979163752549795</c:v>
                </c:pt>
                <c:pt idx="27" formatCode="0">
                  <c:v>363.83302584991094</c:v>
                </c:pt>
                <c:pt idx="28" formatCode="0">
                  <c:v>-389.26355853233156</c:v>
                </c:pt>
                <c:pt idx="29" formatCode="0">
                  <c:v>-34.041615009865687</c:v>
                </c:pt>
                <c:pt idx="30" formatCode="0">
                  <c:v>57.979163752549795</c:v>
                </c:pt>
                <c:pt idx="31" formatCode="0">
                  <c:v>363.83302584991094</c:v>
                </c:pt>
                <c:pt idx="32" formatCode="0">
                  <c:v>-389.26355853233156</c:v>
                </c:pt>
                <c:pt idx="33" formatCode="0">
                  <c:v>-34.041615009865687</c:v>
                </c:pt>
                <c:pt idx="34" formatCode="0">
                  <c:v>57.979163752549795</c:v>
                </c:pt>
                <c:pt idx="35" formatCode="0">
                  <c:v>363.83302584991094</c:v>
                </c:pt>
                <c:pt idx="36" formatCode="0">
                  <c:v>-389.26355853233156</c:v>
                </c:pt>
                <c:pt idx="37" formatCode="0">
                  <c:v>-34.041615009865687</c:v>
                </c:pt>
                <c:pt idx="38" formatCode="0">
                  <c:v>57.979163752549795</c:v>
                </c:pt>
                <c:pt idx="39" formatCode="0">
                  <c:v>363.83302584991094</c:v>
                </c:pt>
                <c:pt idx="40" formatCode="0">
                  <c:v>-389.26355853233156</c:v>
                </c:pt>
                <c:pt idx="41" formatCode="0">
                  <c:v>-34.041615009865687</c:v>
                </c:pt>
                <c:pt idx="42" formatCode="0">
                  <c:v>57.979163752549795</c:v>
                </c:pt>
                <c:pt idx="43" formatCode="0">
                  <c:v>363.83302584991094</c:v>
                </c:pt>
                <c:pt idx="44" formatCode="0">
                  <c:v>-389.26355853233156</c:v>
                </c:pt>
                <c:pt idx="45" formatCode="0">
                  <c:v>-34.041615009865687</c:v>
                </c:pt>
                <c:pt idx="46" formatCode="0">
                  <c:v>57.979163752549795</c:v>
                </c:pt>
                <c:pt idx="47" formatCode="0">
                  <c:v>363.83302584991094</c:v>
                </c:pt>
                <c:pt idx="48" formatCode="0">
                  <c:v>-389.26355853233156</c:v>
                </c:pt>
                <c:pt idx="49" formatCode="0">
                  <c:v>-34.041615009865687</c:v>
                </c:pt>
                <c:pt idx="50" formatCode="0">
                  <c:v>57.979163752549795</c:v>
                </c:pt>
                <c:pt idx="51" formatCode="0">
                  <c:v>363.83302584991094</c:v>
                </c:pt>
                <c:pt idx="52" formatCode="0">
                  <c:v>-389.26355853233156</c:v>
                </c:pt>
                <c:pt idx="53" formatCode="0">
                  <c:v>-34.041615009865687</c:v>
                </c:pt>
                <c:pt idx="54" formatCode="0">
                  <c:v>57.979163752549795</c:v>
                </c:pt>
                <c:pt idx="55" formatCode="0">
                  <c:v>363.83302584991094</c:v>
                </c:pt>
                <c:pt idx="56" formatCode="0">
                  <c:v>-389.26355853233156</c:v>
                </c:pt>
                <c:pt idx="57" formatCode="0">
                  <c:v>-34.041615009865687</c:v>
                </c:pt>
                <c:pt idx="58" formatCode="0">
                  <c:v>57.979163752549795</c:v>
                </c:pt>
                <c:pt idx="59" formatCode="0">
                  <c:v>363.83302584991094</c:v>
                </c:pt>
                <c:pt idx="60" formatCode="0">
                  <c:v>-389.26355853233156</c:v>
                </c:pt>
                <c:pt idx="61" formatCode="0">
                  <c:v>-34.041615009865687</c:v>
                </c:pt>
                <c:pt idx="62" formatCode="0">
                  <c:v>57.979163752549795</c:v>
                </c:pt>
                <c:pt idx="63" formatCode="0">
                  <c:v>363.83302584991094</c:v>
                </c:pt>
                <c:pt idx="64" formatCode="0">
                  <c:v>-389.26355853233156</c:v>
                </c:pt>
                <c:pt idx="65" formatCode="0">
                  <c:v>-34.041615009865687</c:v>
                </c:pt>
                <c:pt idx="66" formatCode="0">
                  <c:v>57.979163752549795</c:v>
                </c:pt>
                <c:pt idx="67" formatCode="0">
                  <c:v>363.83302584991094</c:v>
                </c:pt>
                <c:pt idx="68" formatCode="0">
                  <c:v>-389.26355853233156</c:v>
                </c:pt>
                <c:pt idx="69" formatCode="0">
                  <c:v>-34.041615009865687</c:v>
                </c:pt>
                <c:pt idx="70" formatCode="0">
                  <c:v>57.979163752549795</c:v>
                </c:pt>
                <c:pt idx="71" formatCode="0">
                  <c:v>363.83302584991094</c:v>
                </c:pt>
                <c:pt idx="72" formatCode="0">
                  <c:v>-389.26355853233156</c:v>
                </c:pt>
                <c:pt idx="73" formatCode="0">
                  <c:v>-34.041615009865687</c:v>
                </c:pt>
              </c:numCache>
            </c:numRef>
          </c:val>
        </c:ser>
        <c:marker val="1"/>
        <c:axId val="151856256"/>
        <c:axId val="151857792"/>
      </c:lineChart>
      <c:dateAx>
        <c:axId val="151856256"/>
        <c:scaling>
          <c:orientation val="minMax"/>
        </c:scaling>
        <c:axPos val="b"/>
        <c:numFmt formatCode="mmm\-yy" sourceLinked="1"/>
        <c:tickLblPos val="nextTo"/>
        <c:crossAx val="151857792"/>
        <c:crossesAt val="-500"/>
        <c:auto val="1"/>
        <c:lblOffset val="100"/>
        <c:majorUnit val="12"/>
        <c:majorTimeUnit val="months"/>
        <c:minorUnit val="3"/>
        <c:minorTimeUnit val="months"/>
      </c:dateAx>
      <c:valAx>
        <c:axId val="151857792"/>
        <c:scaling>
          <c:orientation val="minMax"/>
        </c:scaling>
        <c:axPos val="l"/>
        <c:majorGridlines/>
        <c:numFmt formatCode="General" sourceLinked="1"/>
        <c:tickLblPos val="nextTo"/>
        <c:crossAx val="1518562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Irregular effects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Decomposition'!$G$3:$G$78</c:f>
              <c:numCache>
                <c:formatCode>General</c:formatCode>
                <c:ptCount val="76"/>
                <c:pt idx="2" formatCode="0">
                  <c:v>-31.727978679533663</c:v>
                </c:pt>
                <c:pt idx="3" formatCode="0">
                  <c:v>-64.459654527631812</c:v>
                </c:pt>
                <c:pt idx="4" formatCode="0">
                  <c:v>88.514720288940339</c:v>
                </c:pt>
                <c:pt idx="5" formatCode="0">
                  <c:v>-2.8324522499621381</c:v>
                </c:pt>
                <c:pt idx="6" formatCode="0">
                  <c:v>-17.230238916000673</c:v>
                </c:pt>
                <c:pt idx="7" formatCode="0">
                  <c:v>-85.459780906382605</c:v>
                </c:pt>
                <c:pt idx="8" formatCode="0">
                  <c:v>52.890573396638615</c:v>
                </c:pt>
                <c:pt idx="9" formatCode="0">
                  <c:v>49.292406614661864</c:v>
                </c:pt>
                <c:pt idx="10" formatCode="0">
                  <c:v>-40.604707724905239</c:v>
                </c:pt>
                <c:pt idx="11" formatCode="0">
                  <c:v>-66.708188401217797</c:v>
                </c:pt>
                <c:pt idx="12" formatCode="0">
                  <c:v>62.762539520735231</c:v>
                </c:pt>
                <c:pt idx="13" formatCode="0">
                  <c:v>55.290213340200658</c:v>
                </c:pt>
                <c:pt idx="14" formatCode="0">
                  <c:v>-32.47700024339909</c:v>
                </c:pt>
                <c:pt idx="15" formatCode="0">
                  <c:v>-77.206375527606781</c:v>
                </c:pt>
                <c:pt idx="16" formatCode="0">
                  <c:v>75.13616493787606</c:v>
                </c:pt>
                <c:pt idx="17" formatCode="0">
                  <c:v>36.167408446293244</c:v>
                </c:pt>
                <c:pt idx="18" formatCode="0">
                  <c:v>-10.979297846726951</c:v>
                </c:pt>
                <c:pt idx="19" formatCode="0">
                  <c:v>-76.082735666229439</c:v>
                </c:pt>
                <c:pt idx="20" formatCode="0">
                  <c:v>37.638646887488107</c:v>
                </c:pt>
                <c:pt idx="21" formatCode="0">
                  <c:v>57.91536959110848</c:v>
                </c:pt>
                <c:pt idx="22" formatCode="0">
                  <c:v>-25.102581754264321</c:v>
                </c:pt>
                <c:pt idx="23" formatCode="0">
                  <c:v>-77.209480377524471</c:v>
                </c:pt>
                <c:pt idx="24" formatCode="0">
                  <c:v>-13.734544087454083</c:v>
                </c:pt>
                <c:pt idx="25" formatCode="0">
                  <c:v>63.415849164285952</c:v>
                </c:pt>
                <c:pt idx="26" formatCode="0">
                  <c:v>57.644507335230372</c:v>
                </c:pt>
                <c:pt idx="27" formatCode="0">
                  <c:v>-95.457914701522952</c:v>
                </c:pt>
                <c:pt idx="28" formatCode="0">
                  <c:v>26.388920637113301</c:v>
                </c:pt>
                <c:pt idx="29" formatCode="0">
                  <c:v>28.917833294415082</c:v>
                </c:pt>
                <c:pt idx="30" formatCode="0">
                  <c:v>36.771484900894137</c:v>
                </c:pt>
                <c:pt idx="31" formatCode="0">
                  <c:v>-43.085229409525766</c:v>
                </c:pt>
                <c:pt idx="32" formatCode="0">
                  <c:v>-13.86180976501862</c:v>
                </c:pt>
                <c:pt idx="33" formatCode="0">
                  <c:v>-0.7060338742782406</c:v>
                </c:pt>
                <c:pt idx="34" formatCode="0">
                  <c:v>48.019120920307358</c:v>
                </c:pt>
                <c:pt idx="35" formatCode="0">
                  <c:v>-74.332386771699987</c:v>
                </c:pt>
                <c:pt idx="36" formatCode="0">
                  <c:v>14.763606351646672</c:v>
                </c:pt>
                <c:pt idx="37" formatCode="0">
                  <c:v>70.668138855440105</c:v>
                </c:pt>
                <c:pt idx="38" formatCode="0">
                  <c:v>31.01824506751629</c:v>
                </c:pt>
                <c:pt idx="39" formatCode="0">
                  <c:v>-100.70868257968237</c:v>
                </c:pt>
                <c:pt idx="40" formatCode="0">
                  <c:v>-11.10871672059136</c:v>
                </c:pt>
                <c:pt idx="41" formatCode="0">
                  <c:v>21.041500435091926</c:v>
                </c:pt>
                <c:pt idx="42" formatCode="0">
                  <c:v>26.644707850504091</c:v>
                </c:pt>
                <c:pt idx="43" formatCode="0">
                  <c:v>-47.20883351215349</c:v>
                </c:pt>
                <c:pt idx="44" formatCode="0">
                  <c:v>90.263122793407206</c:v>
                </c:pt>
                <c:pt idx="45" formatCode="0">
                  <c:v>-40.707034400760371</c:v>
                </c:pt>
                <c:pt idx="46" formatCode="0">
                  <c:v>0.64579226769248521</c:v>
                </c:pt>
                <c:pt idx="47" formatCode="0">
                  <c:v>-2.4573377151473892</c:v>
                </c:pt>
                <c:pt idx="48" formatCode="0">
                  <c:v>5.764842682454514</c:v>
                </c:pt>
                <c:pt idx="49" formatCode="0">
                  <c:v>-11.087161683893704</c:v>
                </c:pt>
                <c:pt idx="50" formatCode="0">
                  <c:v>-31.102141937479502</c:v>
                </c:pt>
                <c:pt idx="51" formatCode="0">
                  <c:v>72.41784449508026</c:v>
                </c:pt>
                <c:pt idx="52" formatCode="0">
                  <c:v>-64.111701376183987</c:v>
                </c:pt>
                <c:pt idx="53" formatCode="0">
                  <c:v>-26.084399657659255</c:v>
                </c:pt>
                <c:pt idx="54" formatCode="0">
                  <c:v>55.897539336007611</c:v>
                </c:pt>
                <c:pt idx="55" formatCode="0">
                  <c:v>85.915354965361018</c:v>
                </c:pt>
                <c:pt idx="56" formatCode="0">
                  <c:v>-111.36212333683932</c:v>
                </c:pt>
                <c:pt idx="57" formatCode="0">
                  <c:v>-12.456659015747086</c:v>
                </c:pt>
                <c:pt idx="58" formatCode="0">
                  <c:v>-29.729816497973189</c:v>
                </c:pt>
                <c:pt idx="59" formatCode="0">
                  <c:v>75.290526577698017</c:v>
                </c:pt>
                <c:pt idx="60" formatCode="0">
                  <c:v>-59.485965077922515</c:v>
                </c:pt>
                <c:pt idx="61" formatCode="0">
                  <c:v>-18.459423732734344</c:v>
                </c:pt>
                <c:pt idx="62" formatCode="0">
                  <c:v>-13.976306887122774</c:v>
                </c:pt>
                <c:pt idx="63" formatCode="0">
                  <c:v>95.16549337873488</c:v>
                </c:pt>
                <c:pt idx="64" formatCode="0">
                  <c:v>-24.736017376414452</c:v>
                </c:pt>
                <c:pt idx="65" formatCode="0">
                  <c:v>-56.833627263878647</c:v>
                </c:pt>
                <c:pt idx="66" formatCode="0">
                  <c:v>7.5205470477382903</c:v>
                </c:pt>
                <c:pt idx="67" formatCode="0">
                  <c:v>223.29330492696312</c:v>
                </c:pt>
                <c:pt idx="68" formatCode="0">
                  <c:v>-121.86169725207571</c:v>
                </c:pt>
                <c:pt idx="69" formatCode="0">
                  <c:v>-110.08374321434135</c:v>
                </c:pt>
                <c:pt idx="70" formatCode="0">
                  <c:v>-31.23187423848529</c:v>
                </c:pt>
                <c:pt idx="71" formatCode="0">
                  <c:v>258.29407575248746</c:v>
                </c:pt>
                <c:pt idx="72" formatCode="0">
                  <c:v>-33.86056250379977</c:v>
                </c:pt>
                <c:pt idx="73" formatCode="0">
                  <c:v>-103.45818464824211</c:v>
                </c:pt>
              </c:numCache>
            </c:numRef>
          </c:val>
        </c:ser>
        <c:marker val="1"/>
        <c:axId val="151889792"/>
        <c:axId val="151891328"/>
      </c:lineChart>
      <c:dateAx>
        <c:axId val="151889792"/>
        <c:scaling>
          <c:orientation val="minMax"/>
        </c:scaling>
        <c:axPos val="b"/>
        <c:numFmt formatCode="mmm\-yy" sourceLinked="1"/>
        <c:tickLblPos val="nextTo"/>
        <c:crossAx val="151891328"/>
        <c:crossesAt val="-150"/>
        <c:auto val="1"/>
        <c:lblOffset val="100"/>
        <c:majorUnit val="12"/>
        <c:majorTimeUnit val="months"/>
        <c:minorUnit val="3"/>
        <c:minorTimeUnit val="months"/>
      </c:dateAx>
      <c:valAx>
        <c:axId val="151891328"/>
        <c:scaling>
          <c:orientation val="minMax"/>
          <c:max val="250"/>
        </c:scaling>
        <c:axPos val="l"/>
        <c:majorGridlines/>
        <c:numFmt formatCode="General" sourceLinked="1"/>
        <c:tickLblPos val="nextTo"/>
        <c:crossAx val="1518897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'DHSY Decomposition'!$B$1</c:f>
              <c:strCache>
                <c:ptCount val="1"/>
                <c:pt idx="0">
                  <c:v>Yt</c:v>
                </c:pt>
              </c:strCache>
            </c:strRef>
          </c:tx>
          <c:marker>
            <c:symbol val="none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Decomposition'!$B$2:$B$78</c:f>
              <c:numCache>
                <c:formatCode>0</c:formatCode>
                <c:ptCount val="77"/>
                <c:pt idx="1">
                  <c:v>4995.9991835499404</c:v>
                </c:pt>
                <c:pt idx="2">
                  <c:v>5341.9976296550503</c:v>
                </c:pt>
                <c:pt idx="3">
                  <c:v>5400.9998386972402</c:v>
                </c:pt>
                <c:pt idx="4">
                  <c:v>5697.99742862928</c:v>
                </c:pt>
                <c:pt idx="5">
                  <c:v>5120.0002514807102</c:v>
                </c:pt>
                <c:pt idx="6">
                  <c:v>5408.9997911865003</c:v>
                </c:pt>
                <c:pt idx="7">
                  <c:v>5510.9979365025902</c:v>
                </c:pt>
                <c:pt idx="8">
                  <c:v>5788.9974806017399</c:v>
                </c:pt>
                <c:pt idx="9">
                  <c:v>5224.0014252659603</c:v>
                </c:pt>
                <c:pt idx="10">
                  <c:v>5628.0004093386196</c:v>
                </c:pt>
                <c:pt idx="11">
                  <c:v>5689.9987162979996</c:v>
                </c:pt>
                <c:pt idx="12">
                  <c:v>6028.9983594636897</c:v>
                </c:pt>
                <c:pt idx="13">
                  <c:v>5462.9976866962597</c:v>
                </c:pt>
                <c:pt idx="14">
                  <c:v>5862.9982418654499</c:v>
                </c:pt>
                <c:pt idx="15">
                  <c:v>5916.0023533140502</c:v>
                </c:pt>
                <c:pt idx="16">
                  <c:v>6221.0022250657103</c:v>
                </c:pt>
                <c:pt idx="17">
                  <c:v>5660.99819125252</c:v>
                </c:pt>
                <c:pt idx="18">
                  <c:v>6016.0008168172399</c:v>
                </c:pt>
                <c:pt idx="19">
                  <c:v>6088.9998591908097</c:v>
                </c:pt>
                <c:pt idx="20">
                  <c:v>6358.00022745965</c:v>
                </c:pt>
                <c:pt idx="21">
                  <c:v>5748.9999480919796</c:v>
                </c:pt>
                <c:pt idx="22">
                  <c:v>6153.9986119056302</c:v>
                </c:pt>
                <c:pt idx="23">
                  <c:v>6194.0014437892496</c:v>
                </c:pt>
                <c:pt idx="24">
                  <c:v>6488.9986235617298</c:v>
                </c:pt>
                <c:pt idx="25">
                  <c:v>5866.0015877225196</c:v>
                </c:pt>
                <c:pt idx="26">
                  <c:v>6366.9987026621202</c:v>
                </c:pt>
                <c:pt idx="27">
                  <c:v>6513.9982510564596</c:v>
                </c:pt>
                <c:pt idx="28">
                  <c:v>6718.0000416176699</c:v>
                </c:pt>
                <c:pt idx="29">
                  <c:v>6123.00106135442</c:v>
                </c:pt>
                <c:pt idx="30">
                  <c:v>6520.0020330350399</c:v>
                </c:pt>
                <c:pt idx="31">
                  <c:v>6651.0010709263897</c:v>
                </c:pt>
                <c:pt idx="32">
                  <c:v>6894.99814575456</c:v>
                </c:pt>
                <c:pt idx="33">
                  <c:v>6194.9998173971699</c:v>
                </c:pt>
                <c:pt idx="34">
                  <c:v>6592.0026933221197</c:v>
                </c:pt>
                <c:pt idx="35">
                  <c:v>6769.9991016820704</c:v>
                </c:pt>
                <c:pt idx="36">
                  <c:v>7005.0013670928302</c:v>
                </c:pt>
                <c:pt idx="37">
                  <c:v>6383.0003944824903</c:v>
                </c:pt>
                <c:pt idx="38">
                  <c:v>6816.0014042800503</c:v>
                </c:pt>
                <c:pt idx="39">
                  <c:v>6881.9973399125902</c:v>
                </c:pt>
                <c:pt idx="40">
                  <c:v>7067.9993990327202</c:v>
                </c:pt>
                <c:pt idx="41">
                  <c:v>6429.00276780698</c:v>
                </c:pt>
                <c:pt idx="42">
                  <c:v>6865.0000283153004</c:v>
                </c:pt>
                <c:pt idx="43">
                  <c:v>7028.9986142566304</c:v>
                </c:pt>
                <c:pt idx="44">
                  <c:v>7309.9989233300503</c:v>
                </c:pt>
                <c:pt idx="45">
                  <c:v>6718.0000416176699</c:v>
                </c:pt>
                <c:pt idx="46">
                  <c:v>6968.0026612143402</c:v>
                </c:pt>
                <c:pt idx="47">
                  <c:v>7115.0019522720004</c:v>
                </c:pt>
                <c:pt idx="48">
                  <c:v>7430.0022514616603</c:v>
                </c:pt>
                <c:pt idx="49">
                  <c:v>6707.0021985003896</c:v>
                </c:pt>
                <c:pt idx="50">
                  <c:v>7076.9970409327298</c:v>
                </c:pt>
                <c:pt idx="51">
                  <c:v>7181.0023807405696</c:v>
                </c:pt>
                <c:pt idx="52">
                  <c:v>7617.0010492028796</c:v>
                </c:pt>
                <c:pt idx="53">
                  <c:v>6775.9997311512498</c:v>
                </c:pt>
                <c:pt idx="54">
                  <c:v>7220.9980677409803</c:v>
                </c:pt>
                <c:pt idx="55">
                  <c:v>7425.9998515473399</c:v>
                </c:pt>
                <c:pt idx="56">
                  <c:v>7785.99630918603</c:v>
                </c:pt>
                <c:pt idx="57">
                  <c:v>6854.9969995703104</c:v>
                </c:pt>
                <c:pt idx="58">
                  <c:v>7334.9990386177196</c:v>
                </c:pt>
                <c:pt idx="59">
                  <c:v>7466.9969052203896</c:v>
                </c:pt>
                <c:pt idx="60">
                  <c:v>7951.9963051437899</c:v>
                </c:pt>
                <c:pt idx="61">
                  <c:v>7146.9989661924001</c:v>
                </c:pt>
                <c:pt idx="62">
                  <c:v>7635.9986299985703</c:v>
                </c:pt>
                <c:pt idx="63">
                  <c:v>7829.0032105313203</c:v>
                </c:pt>
                <c:pt idx="64">
                  <c:v>8331.9994313409898</c:v>
                </c:pt>
                <c:pt idx="65">
                  <c:v>7539.0013193929799</c:v>
                </c:pt>
                <c:pt idx="66">
                  <c:v>7948.0007443696004</c:v>
                </c:pt>
                <c:pt idx="67">
                  <c:v>8157.0009616753496</c:v>
                </c:pt>
                <c:pt idx="68">
                  <c:v>8691.0024109299102</c:v>
                </c:pt>
                <c:pt idx="69">
                  <c:v>7601.0004536577899</c:v>
                </c:pt>
                <c:pt idx="70">
                  <c:v>7985.0002443285903</c:v>
                </c:pt>
                <c:pt idx="71">
                  <c:v>8185.9984960296497</c:v>
                </c:pt>
                <c:pt idx="72">
                  <c:v>8798.0040214604105</c:v>
                </c:pt>
                <c:pt idx="73">
                  <c:v>7735.0036748295897</c:v>
                </c:pt>
                <c:pt idx="74">
                  <c:v>7984.0027298962104</c:v>
                </c:pt>
                <c:pt idx="75">
                  <c:v>8045.0030185237001</c:v>
                </c:pt>
                <c:pt idx="76">
                  <c:v>8645.9973684751403</c:v>
                </c:pt>
              </c:numCache>
            </c:numRef>
          </c:val>
        </c:ser>
        <c:ser>
          <c:idx val="1"/>
          <c:order val="1"/>
          <c:tx>
            <c:strRef>
              <c:f>'DHSY Decomposition'!#REF!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6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2073344"/>
        <c:axId val="152074880"/>
      </c:lineChart>
      <c:dateAx>
        <c:axId val="1520733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152074880"/>
        <c:crosses val="autoZero"/>
        <c:auto val="1"/>
        <c:lblOffset val="100"/>
        <c:majorUnit val="12"/>
        <c:majorTimeUnit val="months"/>
        <c:minorUnit val="12"/>
        <c:minorTimeUnit val="months"/>
      </c:dateAx>
      <c:valAx>
        <c:axId val="152074880"/>
        <c:scaling>
          <c:orientation val="minMax"/>
          <c:max val="9000"/>
          <c:min val="50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152073344"/>
        <c:crosses val="autoZero"/>
        <c:crossBetween val="between"/>
      </c:valAx>
    </c:plotArea>
    <c:legend>
      <c:legendPos val="t"/>
      <c:txPr>
        <a:bodyPr/>
        <a:lstStyle/>
        <a:p>
          <a:pPr>
            <a:defRPr sz="1800"/>
          </a:pPr>
          <a:endParaRPr lang="es-E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563724</xdr:colOff>
      <xdr:row>45</xdr:row>
      <xdr:rowOff>184669</xdr:rowOff>
    </xdr:from>
    <xdr:to>
      <xdr:col>17</xdr:col>
      <xdr:colOff>408213</xdr:colOff>
      <xdr:row>56</xdr:row>
      <xdr:rowOff>194388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320740</xdr:colOff>
      <xdr:row>45</xdr:row>
      <xdr:rowOff>204108</xdr:rowOff>
    </xdr:from>
    <xdr:to>
      <xdr:col>26</xdr:col>
      <xdr:colOff>165229</xdr:colOff>
      <xdr:row>56</xdr:row>
      <xdr:rowOff>233266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592884</xdr:colOff>
      <xdr:row>58</xdr:row>
      <xdr:rowOff>19439</xdr:rowOff>
    </xdr:from>
    <xdr:to>
      <xdr:col>17</xdr:col>
      <xdr:colOff>427654</xdr:colOff>
      <xdr:row>69</xdr:row>
      <xdr:rowOff>19438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417934</xdr:colOff>
      <xdr:row>58</xdr:row>
      <xdr:rowOff>38878</xdr:rowOff>
    </xdr:from>
    <xdr:to>
      <xdr:col>26</xdr:col>
      <xdr:colOff>194387</xdr:colOff>
      <xdr:row>68</xdr:row>
      <xdr:rowOff>252704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602601</xdr:colOff>
      <xdr:row>69</xdr:row>
      <xdr:rowOff>233267</xdr:rowOff>
    </xdr:from>
    <xdr:to>
      <xdr:col>17</xdr:col>
      <xdr:colOff>447092</xdr:colOff>
      <xdr:row>82</xdr:row>
      <xdr:rowOff>106914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64" zoomScale="98" zoomScaleNormal="98" workbookViewId="0">
      <selection activeCell="U75" sqref="U75"/>
    </sheetView>
  </sheetViews>
  <sheetFormatPr baseColWidth="10" defaultColWidth="9.140625" defaultRowHeight="15"/>
  <cols>
    <col min="1" max="1" width="11.85546875" style="2" customWidth="1"/>
    <col min="2" max="2" width="9.7109375" style="1" customWidth="1"/>
    <col min="4" max="4" width="10.85546875" style="3" customWidth="1"/>
    <col min="5" max="5" width="13.42578125" customWidth="1"/>
    <col min="6" max="6" width="11.42578125" customWidth="1"/>
    <col min="7" max="7" width="10.5703125" customWidth="1"/>
  </cols>
  <sheetData>
    <row r="1" spans="1:7" ht="17.25" customHeight="1">
      <c r="A1" s="15" t="s">
        <v>1</v>
      </c>
      <c r="B1" s="17" t="s">
        <v>0</v>
      </c>
      <c r="C1" s="19" t="s">
        <v>3</v>
      </c>
      <c r="D1" s="21" t="s">
        <v>4</v>
      </c>
      <c r="E1" s="27" t="s">
        <v>5</v>
      </c>
      <c r="F1" s="23" t="s">
        <v>6</v>
      </c>
      <c r="G1" s="25" t="s">
        <v>7</v>
      </c>
    </row>
    <row r="2" spans="1:7" ht="17.25" customHeight="1" thickBot="1">
      <c r="A2" s="16"/>
      <c r="B2" s="18"/>
      <c r="C2" s="20"/>
      <c r="D2" s="22"/>
      <c r="E2" s="28"/>
      <c r="F2" s="24"/>
      <c r="G2" s="26"/>
    </row>
    <row r="3" spans="1:7" ht="21" customHeight="1" thickTop="1">
      <c r="A3" s="4">
        <v>20880</v>
      </c>
      <c r="B3" s="5">
        <v>4995.9991835499404</v>
      </c>
      <c r="C3" s="7" t="s">
        <v>2</v>
      </c>
      <c r="D3" s="6"/>
      <c r="E3" s="8"/>
      <c r="F3" s="9"/>
      <c r="G3" s="13"/>
    </row>
    <row r="4" spans="1:7" ht="21" customHeight="1">
      <c r="A4" s="4">
        <v>20972</v>
      </c>
      <c r="B4" s="5">
        <v>5341.9976296550503</v>
      </c>
      <c r="C4" s="29">
        <f>AVERAGE(B3:B6)</f>
        <v>5359.2485201328782</v>
      </c>
      <c r="D4" s="6"/>
      <c r="E4" s="10"/>
      <c r="F4" s="9"/>
      <c r="G4" s="13"/>
    </row>
    <row r="5" spans="1:7" ht="21" customHeight="1">
      <c r="A5" s="4">
        <v>21064</v>
      </c>
      <c r="B5" s="5">
        <v>5400.9998386972402</v>
      </c>
      <c r="C5" s="29">
        <f t="shared" ref="C5:C68" si="0">AVERAGE(B4:B7)</f>
        <v>5390.2487871155699</v>
      </c>
      <c r="D5" s="30">
        <f>AVERAGE(C4:C5)</f>
        <v>5374.7486536242241</v>
      </c>
      <c r="E5" s="11">
        <f>B5-D5</f>
        <v>26.251185073016131</v>
      </c>
      <c r="F5" s="12">
        <f>AVERAGE(E5,E9,E13,E17,E21,E25,E29,E33,E37,E41,E45,E49,E53,E57,E61,E65,E69,E73)</f>
        <v>57.979163752549795</v>
      </c>
      <c r="G5" s="14">
        <f>E5-F5</f>
        <v>-31.727978679533663</v>
      </c>
    </row>
    <row r="6" spans="1:7" ht="21" customHeight="1">
      <c r="A6" s="4">
        <v>21155</v>
      </c>
      <c r="B6" s="5">
        <v>5697.99742862928</v>
      </c>
      <c r="C6" s="29">
        <f t="shared" si="0"/>
        <v>5406.9993274984326</v>
      </c>
      <c r="D6" s="30">
        <f t="shared" ref="D6:D69" si="1">AVERAGE(C5:C6)</f>
        <v>5398.6240573070008</v>
      </c>
      <c r="E6" s="11">
        <f t="shared" ref="E6:E69" si="2">B6-D6</f>
        <v>299.37337132227913</v>
      </c>
      <c r="F6" s="12">
        <f t="shared" ref="F6:F8" si="3">AVERAGE(E6,E10,E14,E18,E22,E26,E30,E34,E38,E42,E46,E50,E54,E58,E62,E66,E70,E74)</f>
        <v>363.83302584991094</v>
      </c>
      <c r="G6" s="14">
        <f t="shared" ref="G6:G69" si="4">E6-F6</f>
        <v>-64.459654527631812</v>
      </c>
    </row>
    <row r="7" spans="1:7" ht="21" customHeight="1">
      <c r="A7" s="4">
        <v>21245</v>
      </c>
      <c r="B7" s="5">
        <v>5120.0002514807102</v>
      </c>
      <c r="C7" s="29">
        <f t="shared" si="0"/>
        <v>5434.4988519497701</v>
      </c>
      <c r="D7" s="30">
        <f t="shared" si="1"/>
        <v>5420.7490897241014</v>
      </c>
      <c r="E7" s="11">
        <f t="shared" si="2"/>
        <v>-300.74883824339122</v>
      </c>
      <c r="F7" s="12">
        <f t="shared" si="3"/>
        <v>-389.26355853233156</v>
      </c>
      <c r="G7" s="14">
        <f t="shared" si="4"/>
        <v>88.514720288940339</v>
      </c>
    </row>
    <row r="8" spans="1:7" ht="21" customHeight="1">
      <c r="A8" s="4">
        <v>21337</v>
      </c>
      <c r="B8" s="5">
        <v>5408.9997911865003</v>
      </c>
      <c r="C8" s="29">
        <f t="shared" si="0"/>
        <v>5457.2488649428851</v>
      </c>
      <c r="D8" s="30">
        <f t="shared" si="1"/>
        <v>5445.8738584463281</v>
      </c>
      <c r="E8" s="11">
        <f t="shared" si="2"/>
        <v>-36.874067259827825</v>
      </c>
      <c r="F8" s="12">
        <f t="shared" si="3"/>
        <v>-34.041615009865687</v>
      </c>
      <c r="G8" s="14">
        <f t="shared" si="4"/>
        <v>-2.8324522499621381</v>
      </c>
    </row>
    <row r="9" spans="1:7" ht="21" customHeight="1">
      <c r="A9" s="4">
        <v>21429</v>
      </c>
      <c r="B9" s="5">
        <v>5510.9979365025902</v>
      </c>
      <c r="C9" s="29">
        <f t="shared" si="0"/>
        <v>5483.249158389197</v>
      </c>
      <c r="D9" s="30">
        <f t="shared" si="1"/>
        <v>5470.249011666041</v>
      </c>
      <c r="E9" s="11">
        <f t="shared" si="2"/>
        <v>40.748924836549122</v>
      </c>
      <c r="F9" s="12">
        <f>F5</f>
        <v>57.979163752549795</v>
      </c>
      <c r="G9" s="14">
        <f t="shared" si="4"/>
        <v>-17.230238916000673</v>
      </c>
    </row>
    <row r="10" spans="1:7" ht="21" customHeight="1">
      <c r="A10" s="4">
        <v>21520</v>
      </c>
      <c r="B10" s="5">
        <v>5788.9974806017399</v>
      </c>
      <c r="C10" s="29">
        <f t="shared" si="0"/>
        <v>5537.999312927227</v>
      </c>
      <c r="D10" s="30">
        <f t="shared" si="1"/>
        <v>5510.6242356582115</v>
      </c>
      <c r="E10" s="11">
        <f t="shared" si="2"/>
        <v>278.37324494352833</v>
      </c>
      <c r="F10" s="12">
        <f t="shared" ref="F10:F73" si="5">F6</f>
        <v>363.83302584991094</v>
      </c>
      <c r="G10" s="14">
        <f t="shared" si="4"/>
        <v>-85.459780906382605</v>
      </c>
    </row>
    <row r="11" spans="1:7" ht="21" customHeight="1">
      <c r="A11" s="4">
        <v>21610</v>
      </c>
      <c r="B11" s="5">
        <v>5224.0014252659603</v>
      </c>
      <c r="C11" s="29">
        <f t="shared" si="0"/>
        <v>5582.7495078760794</v>
      </c>
      <c r="D11" s="30">
        <f t="shared" si="1"/>
        <v>5560.3744104016532</v>
      </c>
      <c r="E11" s="11">
        <f t="shared" si="2"/>
        <v>-336.37298513569294</v>
      </c>
      <c r="F11" s="12">
        <f t="shared" si="5"/>
        <v>-389.26355853233156</v>
      </c>
      <c r="G11" s="14">
        <f t="shared" si="4"/>
        <v>52.890573396638615</v>
      </c>
    </row>
    <row r="12" spans="1:7" ht="21" customHeight="1">
      <c r="A12" s="4">
        <v>21702</v>
      </c>
      <c r="B12" s="5">
        <v>5628.0004093386196</v>
      </c>
      <c r="C12" s="29">
        <f t="shared" si="0"/>
        <v>5642.7497275915675</v>
      </c>
      <c r="D12" s="30">
        <f t="shared" si="1"/>
        <v>5612.7496177338235</v>
      </c>
      <c r="E12" s="11">
        <f t="shared" si="2"/>
        <v>15.250791604796177</v>
      </c>
      <c r="F12" s="12">
        <f t="shared" si="5"/>
        <v>-34.041615009865687</v>
      </c>
      <c r="G12" s="14">
        <f t="shared" si="4"/>
        <v>49.292406614661864</v>
      </c>
    </row>
    <row r="13" spans="1:7" ht="21" customHeight="1">
      <c r="A13" s="4">
        <v>21794</v>
      </c>
      <c r="B13" s="5">
        <v>5689.9987162979996</v>
      </c>
      <c r="C13" s="29">
        <f t="shared" si="0"/>
        <v>5702.4987929491426</v>
      </c>
      <c r="D13" s="30">
        <f t="shared" si="1"/>
        <v>5672.6242602703551</v>
      </c>
      <c r="E13" s="11">
        <f t="shared" si="2"/>
        <v>17.374456027644555</v>
      </c>
      <c r="F13" s="12">
        <f t="shared" si="5"/>
        <v>57.979163752549795</v>
      </c>
      <c r="G13" s="14">
        <f t="shared" si="4"/>
        <v>-40.604707724905239</v>
      </c>
    </row>
    <row r="14" spans="1:7" ht="21" customHeight="1">
      <c r="A14" s="4">
        <v>21885</v>
      </c>
      <c r="B14" s="5">
        <v>6028.9983594636897</v>
      </c>
      <c r="C14" s="29">
        <f t="shared" si="0"/>
        <v>5761.2482510808504</v>
      </c>
      <c r="D14" s="30">
        <f t="shared" si="1"/>
        <v>5731.8735220149965</v>
      </c>
      <c r="E14" s="11">
        <f t="shared" si="2"/>
        <v>297.12483744869314</v>
      </c>
      <c r="F14" s="12">
        <f t="shared" si="5"/>
        <v>363.83302584991094</v>
      </c>
      <c r="G14" s="14">
        <f t="shared" si="4"/>
        <v>-66.708188401217797</v>
      </c>
    </row>
    <row r="15" spans="1:7" ht="21" customHeight="1">
      <c r="A15" s="4">
        <v>21976</v>
      </c>
      <c r="B15" s="5">
        <v>5462.9976866962597</v>
      </c>
      <c r="C15" s="29">
        <f t="shared" si="0"/>
        <v>5817.7491603348626</v>
      </c>
      <c r="D15" s="30">
        <f t="shared" si="1"/>
        <v>5789.4987057078561</v>
      </c>
      <c r="E15" s="11">
        <f t="shared" si="2"/>
        <v>-326.50101901159633</v>
      </c>
      <c r="F15" s="12">
        <f t="shared" si="5"/>
        <v>-389.26355853233156</v>
      </c>
      <c r="G15" s="14">
        <f t="shared" si="4"/>
        <v>62.762539520735231</v>
      </c>
    </row>
    <row r="16" spans="1:7" ht="21" customHeight="1">
      <c r="A16" s="4">
        <v>22068</v>
      </c>
      <c r="B16" s="5">
        <v>5862.9982418654499</v>
      </c>
      <c r="C16" s="29">
        <f t="shared" si="0"/>
        <v>5865.7501267353673</v>
      </c>
      <c r="D16" s="30">
        <f t="shared" si="1"/>
        <v>5841.749643535115</v>
      </c>
      <c r="E16" s="11">
        <f t="shared" si="2"/>
        <v>21.248598330334971</v>
      </c>
      <c r="F16" s="12">
        <f t="shared" si="5"/>
        <v>-34.041615009865687</v>
      </c>
      <c r="G16" s="14">
        <f t="shared" si="4"/>
        <v>55.290213340200658</v>
      </c>
    </row>
    <row r="17" spans="1:7" ht="21" customHeight="1">
      <c r="A17" s="4">
        <v>22160</v>
      </c>
      <c r="B17" s="5">
        <v>5916.0023533140502</v>
      </c>
      <c r="C17" s="29">
        <f t="shared" si="0"/>
        <v>5915.2502528744317</v>
      </c>
      <c r="D17" s="30">
        <f t="shared" si="1"/>
        <v>5890.5001898048995</v>
      </c>
      <c r="E17" s="11">
        <f t="shared" si="2"/>
        <v>25.502163509150705</v>
      </c>
      <c r="F17" s="12">
        <f t="shared" si="5"/>
        <v>57.979163752549795</v>
      </c>
      <c r="G17" s="14">
        <f t="shared" si="4"/>
        <v>-32.47700024339909</v>
      </c>
    </row>
    <row r="18" spans="1:7" ht="21" customHeight="1">
      <c r="A18" s="4">
        <v>22251</v>
      </c>
      <c r="B18" s="5">
        <v>6221.0022250657103</v>
      </c>
      <c r="C18" s="29">
        <f t="shared" si="0"/>
        <v>5953.5008966123796</v>
      </c>
      <c r="D18" s="30">
        <f t="shared" si="1"/>
        <v>5934.3755747434061</v>
      </c>
      <c r="E18" s="11">
        <f t="shared" si="2"/>
        <v>286.62665032230416</v>
      </c>
      <c r="F18" s="12">
        <f t="shared" si="5"/>
        <v>363.83302584991094</v>
      </c>
      <c r="G18" s="14">
        <f t="shared" si="4"/>
        <v>-77.206375527606781</v>
      </c>
    </row>
    <row r="19" spans="1:7" ht="21" customHeight="1">
      <c r="A19" s="4">
        <v>22341</v>
      </c>
      <c r="B19" s="5">
        <v>5660.99819125252</v>
      </c>
      <c r="C19" s="29">
        <f t="shared" si="0"/>
        <v>5996.7502730815704</v>
      </c>
      <c r="D19" s="30">
        <f t="shared" si="1"/>
        <v>5975.1255848469755</v>
      </c>
      <c r="E19" s="11">
        <f t="shared" si="2"/>
        <v>-314.1273935944555</v>
      </c>
      <c r="F19" s="12">
        <f t="shared" si="5"/>
        <v>-389.26355853233156</v>
      </c>
      <c r="G19" s="14">
        <f t="shared" si="4"/>
        <v>75.13616493787606</v>
      </c>
    </row>
    <row r="20" spans="1:7" ht="21" customHeight="1">
      <c r="A20" s="4">
        <v>22433</v>
      </c>
      <c r="B20" s="5">
        <v>6016.0008168172399</v>
      </c>
      <c r="C20" s="29">
        <f t="shared" si="0"/>
        <v>6030.9997736800542</v>
      </c>
      <c r="D20" s="30">
        <f t="shared" si="1"/>
        <v>6013.8750233808123</v>
      </c>
      <c r="E20" s="11">
        <f t="shared" si="2"/>
        <v>2.125793436427557</v>
      </c>
      <c r="F20" s="12">
        <f t="shared" si="5"/>
        <v>-34.041615009865687</v>
      </c>
      <c r="G20" s="14">
        <f t="shared" si="4"/>
        <v>36.167408446293244</v>
      </c>
    </row>
    <row r="21" spans="1:7" ht="21" customHeight="1">
      <c r="A21" s="4">
        <v>22525</v>
      </c>
      <c r="B21" s="5">
        <v>6088.9998591908097</v>
      </c>
      <c r="C21" s="29">
        <f t="shared" si="0"/>
        <v>6053.0002128899196</v>
      </c>
      <c r="D21" s="30">
        <f t="shared" si="1"/>
        <v>6041.9999932849869</v>
      </c>
      <c r="E21" s="11">
        <f t="shared" si="2"/>
        <v>46.999865905822844</v>
      </c>
      <c r="F21" s="12">
        <f t="shared" si="5"/>
        <v>57.979163752549795</v>
      </c>
      <c r="G21" s="14">
        <f t="shared" si="4"/>
        <v>-10.979297846726951</v>
      </c>
    </row>
    <row r="22" spans="1:7" ht="21" customHeight="1">
      <c r="A22" s="4">
        <v>22616</v>
      </c>
      <c r="B22" s="5">
        <v>6358.00022745965</v>
      </c>
      <c r="C22" s="29">
        <f t="shared" si="0"/>
        <v>6087.4996616620174</v>
      </c>
      <c r="D22" s="30">
        <f t="shared" si="1"/>
        <v>6070.2499372759685</v>
      </c>
      <c r="E22" s="11">
        <f t="shared" si="2"/>
        <v>287.7502901836815</v>
      </c>
      <c r="F22" s="12">
        <f t="shared" si="5"/>
        <v>363.83302584991094</v>
      </c>
      <c r="G22" s="14">
        <f t="shared" si="4"/>
        <v>-76.082735666229439</v>
      </c>
    </row>
    <row r="23" spans="1:7" ht="21" customHeight="1">
      <c r="A23" s="4">
        <v>22706</v>
      </c>
      <c r="B23" s="5">
        <v>5748.9999480919796</v>
      </c>
      <c r="C23" s="29">
        <f t="shared" si="0"/>
        <v>6113.7500578116278</v>
      </c>
      <c r="D23" s="30">
        <f t="shared" si="1"/>
        <v>6100.6248597368231</v>
      </c>
      <c r="E23" s="11">
        <f t="shared" si="2"/>
        <v>-351.62491164484345</v>
      </c>
      <c r="F23" s="12">
        <f t="shared" si="5"/>
        <v>-389.26355853233156</v>
      </c>
      <c r="G23" s="14">
        <f t="shared" si="4"/>
        <v>37.638646887488107</v>
      </c>
    </row>
    <row r="24" spans="1:7" ht="21" customHeight="1">
      <c r="A24" s="4">
        <v>22798</v>
      </c>
      <c r="B24" s="5">
        <v>6153.9986119056302</v>
      </c>
      <c r="C24" s="29">
        <f t="shared" si="0"/>
        <v>6146.4996568371471</v>
      </c>
      <c r="D24" s="30">
        <f t="shared" si="1"/>
        <v>6130.1248573243874</v>
      </c>
      <c r="E24" s="11">
        <f t="shared" si="2"/>
        <v>23.873754581242792</v>
      </c>
      <c r="F24" s="12">
        <f t="shared" si="5"/>
        <v>-34.041615009865687</v>
      </c>
      <c r="G24" s="14">
        <f t="shared" si="4"/>
        <v>57.91536959110848</v>
      </c>
    </row>
    <row r="25" spans="1:7" ht="21" customHeight="1">
      <c r="A25" s="4">
        <v>22890</v>
      </c>
      <c r="B25" s="5">
        <v>6194.0014437892496</v>
      </c>
      <c r="C25" s="29">
        <f t="shared" si="0"/>
        <v>6175.7500667447821</v>
      </c>
      <c r="D25" s="30">
        <f t="shared" si="1"/>
        <v>6161.1248617909641</v>
      </c>
      <c r="E25" s="11">
        <f t="shared" si="2"/>
        <v>32.876581998285474</v>
      </c>
      <c r="F25" s="12">
        <f t="shared" si="5"/>
        <v>57.979163752549795</v>
      </c>
      <c r="G25" s="14">
        <f t="shared" si="4"/>
        <v>-25.102581754264321</v>
      </c>
    </row>
    <row r="26" spans="1:7" ht="21" customHeight="1">
      <c r="A26" s="4">
        <v>22981</v>
      </c>
      <c r="B26" s="5">
        <v>6488.9986235617298</v>
      </c>
      <c r="C26" s="29">
        <f t="shared" si="0"/>
        <v>6229.0000894339046</v>
      </c>
      <c r="D26" s="30">
        <f t="shared" si="1"/>
        <v>6202.3750780893433</v>
      </c>
      <c r="E26" s="11">
        <f t="shared" si="2"/>
        <v>286.62354547238647</v>
      </c>
      <c r="F26" s="12">
        <f t="shared" si="5"/>
        <v>363.83302584991094</v>
      </c>
      <c r="G26" s="14">
        <f t="shared" si="4"/>
        <v>-77.209480377524471</v>
      </c>
    </row>
    <row r="27" spans="1:7" ht="21" customHeight="1">
      <c r="A27" s="4">
        <v>23071</v>
      </c>
      <c r="B27" s="5">
        <v>5866.0015877225196</v>
      </c>
      <c r="C27" s="29">
        <f t="shared" si="0"/>
        <v>6308.9992912507068</v>
      </c>
      <c r="D27" s="30">
        <f t="shared" si="1"/>
        <v>6268.9996903423053</v>
      </c>
      <c r="E27" s="11">
        <f t="shared" si="2"/>
        <v>-402.99810261978564</v>
      </c>
      <c r="F27" s="12">
        <f t="shared" si="5"/>
        <v>-389.26355853233156</v>
      </c>
      <c r="G27" s="14">
        <f t="shared" si="4"/>
        <v>-13.734544087454083</v>
      </c>
    </row>
    <row r="28" spans="1:7" ht="21" customHeight="1">
      <c r="A28" s="4">
        <v>23163</v>
      </c>
      <c r="B28" s="5">
        <v>6366.9987026621202</v>
      </c>
      <c r="C28" s="29">
        <f t="shared" si="0"/>
        <v>6366.2496457646921</v>
      </c>
      <c r="D28" s="30">
        <f t="shared" si="1"/>
        <v>6337.6244685076999</v>
      </c>
      <c r="E28" s="11">
        <f t="shared" si="2"/>
        <v>29.374234154420265</v>
      </c>
      <c r="F28" s="12">
        <f t="shared" si="5"/>
        <v>-34.041615009865687</v>
      </c>
      <c r="G28" s="14">
        <f t="shared" si="4"/>
        <v>63.415849164285952</v>
      </c>
    </row>
    <row r="29" spans="1:7" ht="21" customHeight="1">
      <c r="A29" s="4">
        <v>23255</v>
      </c>
      <c r="B29" s="5">
        <v>6513.9982510564596</v>
      </c>
      <c r="C29" s="29">
        <f t="shared" si="0"/>
        <v>6430.4995141726667</v>
      </c>
      <c r="D29" s="30">
        <f t="shared" si="1"/>
        <v>6398.3745799686794</v>
      </c>
      <c r="E29" s="11">
        <f t="shared" si="2"/>
        <v>115.62367108778017</v>
      </c>
      <c r="F29" s="12">
        <f t="shared" si="5"/>
        <v>57.979163752549795</v>
      </c>
      <c r="G29" s="14">
        <f t="shared" si="4"/>
        <v>57.644507335230372</v>
      </c>
    </row>
    <row r="30" spans="1:7" ht="21" customHeight="1">
      <c r="A30" s="4">
        <v>23346</v>
      </c>
      <c r="B30" s="5">
        <v>6718.0000416176699</v>
      </c>
      <c r="C30" s="29">
        <f t="shared" si="0"/>
        <v>6468.7503467658971</v>
      </c>
      <c r="D30" s="30">
        <f t="shared" si="1"/>
        <v>6449.6249304692819</v>
      </c>
      <c r="E30" s="11">
        <f t="shared" si="2"/>
        <v>268.37511114838799</v>
      </c>
      <c r="F30" s="12">
        <f t="shared" si="5"/>
        <v>363.83302584991094</v>
      </c>
      <c r="G30" s="14">
        <f t="shared" si="4"/>
        <v>-95.457914701522952</v>
      </c>
    </row>
    <row r="31" spans="1:7" ht="21" customHeight="1">
      <c r="A31" s="4">
        <v>23437</v>
      </c>
      <c r="B31" s="5">
        <v>6123.00106135442</v>
      </c>
      <c r="C31" s="29">
        <f t="shared" si="0"/>
        <v>6503.0010517333794</v>
      </c>
      <c r="D31" s="30">
        <f t="shared" si="1"/>
        <v>6485.8756992496383</v>
      </c>
      <c r="E31" s="11">
        <f t="shared" si="2"/>
        <v>-362.87463789521826</v>
      </c>
      <c r="F31" s="12">
        <f t="shared" si="5"/>
        <v>-389.26355853233156</v>
      </c>
      <c r="G31" s="14">
        <f t="shared" si="4"/>
        <v>26.388920637113301</v>
      </c>
    </row>
    <row r="32" spans="1:7" ht="21" customHeight="1">
      <c r="A32" s="4">
        <v>23529</v>
      </c>
      <c r="B32" s="5">
        <v>6520.0020330350399</v>
      </c>
      <c r="C32" s="29">
        <f t="shared" si="0"/>
        <v>6547.2505777676015</v>
      </c>
      <c r="D32" s="30">
        <f t="shared" si="1"/>
        <v>6525.1258147504905</v>
      </c>
      <c r="E32" s="11">
        <f t="shared" si="2"/>
        <v>-5.1237817154506047</v>
      </c>
      <c r="F32" s="12">
        <f t="shared" si="5"/>
        <v>-34.041615009865687</v>
      </c>
      <c r="G32" s="14">
        <f t="shared" si="4"/>
        <v>28.917833294415082</v>
      </c>
    </row>
    <row r="33" spans="1:7" ht="21" customHeight="1">
      <c r="A33" s="4">
        <v>23621</v>
      </c>
      <c r="B33" s="5">
        <v>6651.0010709263897</v>
      </c>
      <c r="C33" s="29">
        <f t="shared" si="0"/>
        <v>6565.2502667782901</v>
      </c>
      <c r="D33" s="30">
        <f t="shared" si="1"/>
        <v>6556.2504222729458</v>
      </c>
      <c r="E33" s="11">
        <f t="shared" si="2"/>
        <v>94.750648653443932</v>
      </c>
      <c r="F33" s="12">
        <f t="shared" si="5"/>
        <v>57.979163752549795</v>
      </c>
      <c r="G33" s="14">
        <f t="shared" si="4"/>
        <v>36.771484900894137</v>
      </c>
    </row>
    <row r="34" spans="1:7" ht="21" customHeight="1">
      <c r="A34" s="4">
        <v>23712</v>
      </c>
      <c r="B34" s="5">
        <v>6894.99814575456</v>
      </c>
      <c r="C34" s="29">
        <f t="shared" si="0"/>
        <v>6583.2504318500596</v>
      </c>
      <c r="D34" s="30">
        <f t="shared" si="1"/>
        <v>6574.2503493141749</v>
      </c>
      <c r="E34" s="11">
        <f t="shared" si="2"/>
        <v>320.74779644038517</v>
      </c>
      <c r="F34" s="12">
        <f t="shared" si="5"/>
        <v>363.83302584991094</v>
      </c>
      <c r="G34" s="14">
        <f t="shared" si="4"/>
        <v>-43.085229409525766</v>
      </c>
    </row>
    <row r="35" spans="1:7" ht="21" customHeight="1">
      <c r="A35" s="4">
        <v>23802</v>
      </c>
      <c r="B35" s="5">
        <v>6194.9998173971699</v>
      </c>
      <c r="C35" s="29">
        <f t="shared" si="0"/>
        <v>6612.9999395389805</v>
      </c>
      <c r="D35" s="30">
        <f t="shared" si="1"/>
        <v>6598.12518569452</v>
      </c>
      <c r="E35" s="11">
        <f t="shared" si="2"/>
        <v>-403.12536829735018</v>
      </c>
      <c r="F35" s="12">
        <f t="shared" si="5"/>
        <v>-389.26355853233156</v>
      </c>
      <c r="G35" s="14">
        <f t="shared" si="4"/>
        <v>-13.86180976501862</v>
      </c>
    </row>
    <row r="36" spans="1:7" ht="21" customHeight="1">
      <c r="A36" s="4">
        <v>23894</v>
      </c>
      <c r="B36" s="5">
        <v>6592.0026933221197</v>
      </c>
      <c r="C36" s="29">
        <f t="shared" si="0"/>
        <v>6640.5007448735478</v>
      </c>
      <c r="D36" s="30">
        <f t="shared" si="1"/>
        <v>6626.7503422062637</v>
      </c>
      <c r="E36" s="11">
        <f t="shared" si="2"/>
        <v>-34.747648884143928</v>
      </c>
      <c r="F36" s="12">
        <f t="shared" si="5"/>
        <v>-34.041615009865687</v>
      </c>
      <c r="G36" s="14">
        <f t="shared" si="4"/>
        <v>-0.7060338742782406</v>
      </c>
    </row>
    <row r="37" spans="1:7" ht="21" customHeight="1">
      <c r="A37" s="4">
        <v>23986</v>
      </c>
      <c r="B37" s="5">
        <v>6769.9991016820704</v>
      </c>
      <c r="C37" s="29">
        <f t="shared" si="0"/>
        <v>6687.5008891448779</v>
      </c>
      <c r="D37" s="30">
        <f t="shared" si="1"/>
        <v>6664.0008170092133</v>
      </c>
      <c r="E37" s="11">
        <f t="shared" si="2"/>
        <v>105.99828467285715</v>
      </c>
      <c r="F37" s="12">
        <f t="shared" si="5"/>
        <v>57.979163752549795</v>
      </c>
      <c r="G37" s="14">
        <f t="shared" si="4"/>
        <v>48.019120920307358</v>
      </c>
    </row>
    <row r="38" spans="1:7" ht="21" customHeight="1">
      <c r="A38" s="4">
        <v>24077</v>
      </c>
      <c r="B38" s="5">
        <v>7005.0013670928302</v>
      </c>
      <c r="C38" s="29">
        <f t="shared" si="0"/>
        <v>6743.5005668843605</v>
      </c>
      <c r="D38" s="30">
        <f t="shared" si="1"/>
        <v>6715.5007280146192</v>
      </c>
      <c r="E38" s="11">
        <f t="shared" si="2"/>
        <v>289.50063907821095</v>
      </c>
      <c r="F38" s="12">
        <f t="shared" si="5"/>
        <v>363.83302584991094</v>
      </c>
      <c r="G38" s="14">
        <f t="shared" si="4"/>
        <v>-74.332386771699987</v>
      </c>
    </row>
    <row r="39" spans="1:7" ht="21" customHeight="1">
      <c r="A39" s="4">
        <v>24167</v>
      </c>
      <c r="B39" s="5">
        <v>6383.0003944824903</v>
      </c>
      <c r="C39" s="29">
        <f t="shared" si="0"/>
        <v>6771.5001264419898</v>
      </c>
      <c r="D39" s="30">
        <f t="shared" si="1"/>
        <v>6757.5003466631752</v>
      </c>
      <c r="E39" s="11">
        <f t="shared" si="2"/>
        <v>-374.49995218068489</v>
      </c>
      <c r="F39" s="12">
        <f t="shared" si="5"/>
        <v>-389.26355853233156</v>
      </c>
      <c r="G39" s="14">
        <f t="shared" si="4"/>
        <v>14.763606351646672</v>
      </c>
    </row>
    <row r="40" spans="1:7" ht="21" customHeight="1">
      <c r="A40" s="4">
        <v>24259</v>
      </c>
      <c r="B40" s="5">
        <v>6816.0014042800503</v>
      </c>
      <c r="C40" s="29">
        <f t="shared" si="0"/>
        <v>6787.2496344269621</v>
      </c>
      <c r="D40" s="30">
        <f t="shared" si="1"/>
        <v>6779.3748804344759</v>
      </c>
      <c r="E40" s="11">
        <f t="shared" si="2"/>
        <v>36.626523845574411</v>
      </c>
      <c r="F40" s="12">
        <f t="shared" si="5"/>
        <v>-34.041615009865687</v>
      </c>
      <c r="G40" s="14">
        <f t="shared" si="4"/>
        <v>70.668138855440105</v>
      </c>
    </row>
    <row r="41" spans="1:7" ht="21" customHeight="1">
      <c r="A41" s="4">
        <v>24351</v>
      </c>
      <c r="B41" s="5">
        <v>6881.9973399125902</v>
      </c>
      <c r="C41" s="29">
        <f t="shared" si="0"/>
        <v>6798.7502277580861</v>
      </c>
      <c r="D41" s="30">
        <f t="shared" si="1"/>
        <v>6792.9999310925241</v>
      </c>
      <c r="E41" s="11">
        <f t="shared" si="2"/>
        <v>88.997408820066084</v>
      </c>
      <c r="F41" s="12">
        <f t="shared" si="5"/>
        <v>57.979163752549795</v>
      </c>
      <c r="G41" s="14">
        <f t="shared" si="4"/>
        <v>31.01824506751629</v>
      </c>
    </row>
    <row r="42" spans="1:7" ht="21" customHeight="1">
      <c r="A42" s="4">
        <v>24442</v>
      </c>
      <c r="B42" s="5">
        <v>7067.9993990327202</v>
      </c>
      <c r="C42" s="29">
        <f t="shared" si="0"/>
        <v>6810.9998837668973</v>
      </c>
      <c r="D42" s="30">
        <f t="shared" si="1"/>
        <v>6804.8750557624917</v>
      </c>
      <c r="E42" s="11">
        <f t="shared" si="2"/>
        <v>263.12434327022856</v>
      </c>
      <c r="F42" s="12">
        <f t="shared" si="5"/>
        <v>363.83302584991094</v>
      </c>
      <c r="G42" s="14">
        <f t="shared" si="4"/>
        <v>-100.70868257968237</v>
      </c>
    </row>
    <row r="43" spans="1:7" ht="21" customHeight="1">
      <c r="A43" s="4">
        <v>24532</v>
      </c>
      <c r="B43" s="5">
        <v>6429.00276780698</v>
      </c>
      <c r="C43" s="29">
        <f t="shared" si="0"/>
        <v>6847.7502023529078</v>
      </c>
      <c r="D43" s="30">
        <f t="shared" si="1"/>
        <v>6829.375043059903</v>
      </c>
      <c r="E43" s="11">
        <f t="shared" si="2"/>
        <v>-400.37227525292292</v>
      </c>
      <c r="F43" s="12">
        <f t="shared" si="5"/>
        <v>-389.26355853233156</v>
      </c>
      <c r="G43" s="14">
        <f t="shared" si="4"/>
        <v>-11.10871672059136</v>
      </c>
    </row>
    <row r="44" spans="1:7" ht="21" customHeight="1">
      <c r="A44" s="4">
        <v>24624</v>
      </c>
      <c r="B44" s="5">
        <v>6865.0000283153004</v>
      </c>
      <c r="C44" s="29">
        <f t="shared" si="0"/>
        <v>6908.2500834272405</v>
      </c>
      <c r="D44" s="30">
        <f t="shared" si="1"/>
        <v>6878.0001428900741</v>
      </c>
      <c r="E44" s="11">
        <f t="shared" si="2"/>
        <v>-13.000114574773761</v>
      </c>
      <c r="F44" s="12">
        <f t="shared" si="5"/>
        <v>-34.041615009865687</v>
      </c>
      <c r="G44" s="14">
        <f t="shared" si="4"/>
        <v>21.041500435091926</v>
      </c>
    </row>
    <row r="45" spans="1:7" ht="21" customHeight="1">
      <c r="A45" s="4">
        <v>24716</v>
      </c>
      <c r="B45" s="5">
        <v>7028.9986142566304</v>
      </c>
      <c r="C45" s="29">
        <f t="shared" si="0"/>
        <v>6980.4994018799125</v>
      </c>
      <c r="D45" s="30">
        <f t="shared" si="1"/>
        <v>6944.3747426535765</v>
      </c>
      <c r="E45" s="11">
        <f t="shared" si="2"/>
        <v>84.623871603053885</v>
      </c>
      <c r="F45" s="12">
        <f t="shared" si="5"/>
        <v>57.979163752549795</v>
      </c>
      <c r="G45" s="14">
        <f t="shared" si="4"/>
        <v>26.644707850504091</v>
      </c>
    </row>
    <row r="46" spans="1:7" ht="21" customHeight="1">
      <c r="A46" s="4">
        <v>24807</v>
      </c>
      <c r="B46" s="5">
        <v>7309.9989233300503</v>
      </c>
      <c r="C46" s="29">
        <f t="shared" si="0"/>
        <v>7006.2500601046731</v>
      </c>
      <c r="D46" s="30">
        <f t="shared" si="1"/>
        <v>6993.3747309922928</v>
      </c>
      <c r="E46" s="11">
        <f t="shared" si="2"/>
        <v>316.62419233775745</v>
      </c>
      <c r="F46" s="12">
        <f t="shared" si="5"/>
        <v>363.83302584991094</v>
      </c>
      <c r="G46" s="14">
        <f t="shared" si="4"/>
        <v>-47.20883351215349</v>
      </c>
    </row>
    <row r="47" spans="1:7" ht="21" customHeight="1">
      <c r="A47" s="4">
        <v>24898</v>
      </c>
      <c r="B47" s="5">
        <v>6718.0000416176699</v>
      </c>
      <c r="C47" s="29">
        <f t="shared" si="0"/>
        <v>7027.7508946085154</v>
      </c>
      <c r="D47" s="30">
        <f t="shared" si="1"/>
        <v>7017.0004773565943</v>
      </c>
      <c r="E47" s="11">
        <f t="shared" si="2"/>
        <v>-299.00043573892435</v>
      </c>
      <c r="F47" s="12">
        <f t="shared" si="5"/>
        <v>-389.26355853233156</v>
      </c>
      <c r="G47" s="14">
        <f t="shared" si="4"/>
        <v>90.263122793407206</v>
      </c>
    </row>
    <row r="48" spans="1:7" ht="21" customHeight="1">
      <c r="A48" s="4">
        <v>24990</v>
      </c>
      <c r="B48" s="5">
        <v>6968.0026612143402</v>
      </c>
      <c r="C48" s="29">
        <f t="shared" si="0"/>
        <v>7057.7517266414179</v>
      </c>
      <c r="D48" s="30">
        <f t="shared" si="1"/>
        <v>7042.7513106249662</v>
      </c>
      <c r="E48" s="11">
        <f t="shared" si="2"/>
        <v>-74.748649410626058</v>
      </c>
      <c r="F48" s="12">
        <f t="shared" si="5"/>
        <v>-34.041615009865687</v>
      </c>
      <c r="G48" s="14">
        <f t="shared" si="4"/>
        <v>-40.707034400760371</v>
      </c>
    </row>
    <row r="49" spans="1:7" ht="21" customHeight="1">
      <c r="A49" s="4">
        <v>25082</v>
      </c>
      <c r="B49" s="5">
        <v>7115.0019522720004</v>
      </c>
      <c r="C49" s="29">
        <f t="shared" si="0"/>
        <v>7055.0022658620983</v>
      </c>
      <c r="D49" s="30">
        <f t="shared" si="1"/>
        <v>7056.3769962517581</v>
      </c>
      <c r="E49" s="11">
        <f t="shared" si="2"/>
        <v>58.62495602024228</v>
      </c>
      <c r="F49" s="12">
        <f t="shared" si="5"/>
        <v>57.979163752549795</v>
      </c>
      <c r="G49" s="14">
        <f t="shared" si="4"/>
        <v>0.64579226769248521</v>
      </c>
    </row>
    <row r="50" spans="1:7" ht="21" customHeight="1">
      <c r="A50" s="4">
        <v>25173</v>
      </c>
      <c r="B50" s="5">
        <v>7430.0022514616603</v>
      </c>
      <c r="C50" s="29">
        <f t="shared" si="0"/>
        <v>7082.2508607916952</v>
      </c>
      <c r="D50" s="30">
        <f t="shared" si="1"/>
        <v>7068.6265633268968</v>
      </c>
      <c r="E50" s="11">
        <f t="shared" si="2"/>
        <v>361.37568813476355</v>
      </c>
      <c r="F50" s="12">
        <f t="shared" si="5"/>
        <v>363.83302584991094</v>
      </c>
      <c r="G50" s="14">
        <f t="shared" si="4"/>
        <v>-2.4573377151473892</v>
      </c>
    </row>
    <row r="51" spans="1:7" ht="21" customHeight="1">
      <c r="A51" s="4">
        <v>25263</v>
      </c>
      <c r="B51" s="5">
        <v>6707.0021985003896</v>
      </c>
      <c r="C51" s="29">
        <f t="shared" si="0"/>
        <v>7098.7509679088371</v>
      </c>
      <c r="D51" s="30">
        <f t="shared" si="1"/>
        <v>7090.5009143502666</v>
      </c>
      <c r="E51" s="11">
        <f t="shared" si="2"/>
        <v>-383.49871584987704</v>
      </c>
      <c r="F51" s="12">
        <f t="shared" si="5"/>
        <v>-389.26355853233156</v>
      </c>
      <c r="G51" s="14">
        <f t="shared" si="4"/>
        <v>5.764842682454514</v>
      </c>
    </row>
    <row r="52" spans="1:7" ht="21" customHeight="1">
      <c r="A52" s="4">
        <v>25355</v>
      </c>
      <c r="B52" s="5">
        <v>7076.9970409327298</v>
      </c>
      <c r="C52" s="29">
        <f t="shared" si="0"/>
        <v>7145.5006673441421</v>
      </c>
      <c r="D52" s="30">
        <f t="shared" si="1"/>
        <v>7122.1258176264892</v>
      </c>
      <c r="E52" s="11">
        <f t="shared" si="2"/>
        <v>-45.128776693759391</v>
      </c>
      <c r="F52" s="12">
        <f t="shared" si="5"/>
        <v>-34.041615009865687</v>
      </c>
      <c r="G52" s="14">
        <f t="shared" si="4"/>
        <v>-11.087161683893704</v>
      </c>
    </row>
    <row r="53" spans="1:7" ht="21" customHeight="1">
      <c r="A53" s="4">
        <v>25447</v>
      </c>
      <c r="B53" s="5">
        <v>7181.0023807405696</v>
      </c>
      <c r="C53" s="29">
        <f t="shared" si="0"/>
        <v>7162.7500505068565</v>
      </c>
      <c r="D53" s="30">
        <f t="shared" si="1"/>
        <v>7154.1253589254993</v>
      </c>
      <c r="E53" s="11">
        <f t="shared" si="2"/>
        <v>26.877021815070293</v>
      </c>
      <c r="F53" s="12">
        <f t="shared" si="5"/>
        <v>57.979163752549795</v>
      </c>
      <c r="G53" s="14">
        <f t="shared" si="4"/>
        <v>-31.102141937479502</v>
      </c>
    </row>
    <row r="54" spans="1:7" ht="21" customHeight="1">
      <c r="A54" s="4">
        <v>25538</v>
      </c>
      <c r="B54" s="5">
        <v>7617.0010492028796</v>
      </c>
      <c r="C54" s="29">
        <f t="shared" si="0"/>
        <v>7198.7503072089194</v>
      </c>
      <c r="D54" s="30">
        <f t="shared" si="1"/>
        <v>7180.7501788578884</v>
      </c>
      <c r="E54" s="11">
        <f t="shared" si="2"/>
        <v>436.2508703449912</v>
      </c>
      <c r="F54" s="12">
        <f t="shared" si="5"/>
        <v>363.83302584991094</v>
      </c>
      <c r="G54" s="14">
        <f t="shared" si="4"/>
        <v>72.41784449508026</v>
      </c>
    </row>
    <row r="55" spans="1:7" ht="21" customHeight="1">
      <c r="A55" s="4">
        <v>25628</v>
      </c>
      <c r="B55" s="5">
        <v>6775.9997311512498</v>
      </c>
      <c r="C55" s="29">
        <f t="shared" si="0"/>
        <v>7259.9996749106122</v>
      </c>
      <c r="D55" s="30">
        <f t="shared" si="1"/>
        <v>7229.3749910597653</v>
      </c>
      <c r="E55" s="11">
        <f t="shared" si="2"/>
        <v>-453.37525990851555</v>
      </c>
      <c r="F55" s="12">
        <f t="shared" si="5"/>
        <v>-389.26355853233156</v>
      </c>
      <c r="G55" s="14">
        <f t="shared" si="4"/>
        <v>-64.111701376183987</v>
      </c>
    </row>
    <row r="56" spans="1:7" ht="21" customHeight="1">
      <c r="A56" s="4">
        <v>25720</v>
      </c>
      <c r="B56" s="5">
        <v>7220.9980677409803</v>
      </c>
      <c r="C56" s="29">
        <f t="shared" si="0"/>
        <v>7302.2484899063993</v>
      </c>
      <c r="D56" s="30">
        <f t="shared" si="1"/>
        <v>7281.1240824085053</v>
      </c>
      <c r="E56" s="11">
        <f t="shared" si="2"/>
        <v>-60.126014667524942</v>
      </c>
      <c r="F56" s="12">
        <f t="shared" si="5"/>
        <v>-34.041615009865687</v>
      </c>
      <c r="G56" s="14">
        <f t="shared" si="4"/>
        <v>-26.084399657659255</v>
      </c>
    </row>
    <row r="57" spans="1:7" ht="21" customHeight="1">
      <c r="A57" s="4">
        <v>25812</v>
      </c>
      <c r="B57" s="5">
        <v>7425.9998515473399</v>
      </c>
      <c r="C57" s="29">
        <f t="shared" si="0"/>
        <v>7321.9978070111656</v>
      </c>
      <c r="D57" s="30">
        <f t="shared" si="1"/>
        <v>7312.1231484587825</v>
      </c>
      <c r="E57" s="11">
        <f t="shared" si="2"/>
        <v>113.87670308855741</v>
      </c>
      <c r="F57" s="12">
        <f t="shared" si="5"/>
        <v>57.979163752549795</v>
      </c>
      <c r="G57" s="14">
        <f t="shared" si="4"/>
        <v>55.897539336007611</v>
      </c>
    </row>
    <row r="58" spans="1:7" ht="21" customHeight="1">
      <c r="A58" s="4">
        <v>25903</v>
      </c>
      <c r="B58" s="5">
        <v>7785.99630918603</v>
      </c>
      <c r="C58" s="29">
        <f t="shared" si="0"/>
        <v>7350.4980497303504</v>
      </c>
      <c r="D58" s="30">
        <f t="shared" si="1"/>
        <v>7336.247928370758</v>
      </c>
      <c r="E58" s="11">
        <f t="shared" si="2"/>
        <v>449.74838081527196</v>
      </c>
      <c r="F58" s="12">
        <f t="shared" si="5"/>
        <v>363.83302584991094</v>
      </c>
      <c r="G58" s="14">
        <f t="shared" si="4"/>
        <v>85.915354965361018</v>
      </c>
    </row>
    <row r="59" spans="1:7" ht="21" customHeight="1">
      <c r="A59" s="4">
        <v>25993</v>
      </c>
      <c r="B59" s="5">
        <v>6854.9969995703104</v>
      </c>
      <c r="C59" s="29">
        <f t="shared" si="0"/>
        <v>7360.7473131486122</v>
      </c>
      <c r="D59" s="30">
        <f t="shared" si="1"/>
        <v>7355.6226814394813</v>
      </c>
      <c r="E59" s="11">
        <f t="shared" si="2"/>
        <v>-500.62568186917088</v>
      </c>
      <c r="F59" s="12">
        <f t="shared" si="5"/>
        <v>-389.26355853233156</v>
      </c>
      <c r="G59" s="14">
        <f t="shared" si="4"/>
        <v>-111.36212333683932</v>
      </c>
    </row>
    <row r="60" spans="1:7" ht="21" customHeight="1">
      <c r="A60" s="4">
        <v>26085</v>
      </c>
      <c r="B60" s="5">
        <v>7334.9990386177196</v>
      </c>
      <c r="C60" s="29">
        <f t="shared" si="0"/>
        <v>7402.2473121380517</v>
      </c>
      <c r="D60" s="30">
        <f t="shared" si="1"/>
        <v>7381.4973126433324</v>
      </c>
      <c r="E60" s="11">
        <f t="shared" si="2"/>
        <v>-46.498274025612773</v>
      </c>
      <c r="F60" s="12">
        <f t="shared" si="5"/>
        <v>-34.041615009865687</v>
      </c>
      <c r="G60" s="14">
        <f t="shared" si="4"/>
        <v>-12.456659015747086</v>
      </c>
    </row>
    <row r="61" spans="1:7" ht="21" customHeight="1">
      <c r="A61" s="4">
        <v>26177</v>
      </c>
      <c r="B61" s="5">
        <v>7466.9969052203896</v>
      </c>
      <c r="C61" s="29">
        <f t="shared" si="0"/>
        <v>7475.2478037935753</v>
      </c>
      <c r="D61" s="30">
        <f t="shared" si="1"/>
        <v>7438.747557965813</v>
      </c>
      <c r="E61" s="11">
        <f t="shared" si="2"/>
        <v>28.249347254576605</v>
      </c>
      <c r="F61" s="12">
        <f t="shared" si="5"/>
        <v>57.979163752549795</v>
      </c>
      <c r="G61" s="14">
        <f t="shared" si="4"/>
        <v>-29.729816497973189</v>
      </c>
    </row>
    <row r="62" spans="1:7" ht="21" customHeight="1">
      <c r="A62" s="4">
        <v>26268</v>
      </c>
      <c r="B62" s="5">
        <v>7951.9963051437899</v>
      </c>
      <c r="C62" s="29">
        <f t="shared" si="0"/>
        <v>7550.4977016387875</v>
      </c>
      <c r="D62" s="30">
        <f t="shared" si="1"/>
        <v>7512.8727527161809</v>
      </c>
      <c r="E62" s="11">
        <f t="shared" si="2"/>
        <v>439.12355242760896</v>
      </c>
      <c r="F62" s="12">
        <f t="shared" si="5"/>
        <v>363.83302584991094</v>
      </c>
      <c r="G62" s="14">
        <f t="shared" si="4"/>
        <v>75.290526577698017</v>
      </c>
    </row>
    <row r="63" spans="1:7" ht="21" customHeight="1">
      <c r="A63" s="4">
        <v>26359</v>
      </c>
      <c r="B63" s="5">
        <v>7146.9989661924001</v>
      </c>
      <c r="C63" s="29">
        <f t="shared" si="0"/>
        <v>7640.9992779665208</v>
      </c>
      <c r="D63" s="30">
        <f t="shared" si="1"/>
        <v>7595.7484898026541</v>
      </c>
      <c r="E63" s="11">
        <f t="shared" si="2"/>
        <v>-448.74952361025407</v>
      </c>
      <c r="F63" s="12">
        <f t="shared" si="5"/>
        <v>-389.26355853233156</v>
      </c>
      <c r="G63" s="14">
        <f t="shared" si="4"/>
        <v>-59.485965077922515</v>
      </c>
    </row>
    <row r="64" spans="1:7" ht="21" customHeight="1">
      <c r="A64" s="4">
        <v>26451</v>
      </c>
      <c r="B64" s="5">
        <v>7635.9986299985703</v>
      </c>
      <c r="C64" s="29">
        <f t="shared" si="0"/>
        <v>7736.0000595158199</v>
      </c>
      <c r="D64" s="30">
        <f t="shared" si="1"/>
        <v>7688.4996687411704</v>
      </c>
      <c r="E64" s="11">
        <f t="shared" si="2"/>
        <v>-52.501038742600031</v>
      </c>
      <c r="F64" s="12">
        <f t="shared" si="5"/>
        <v>-34.041615009865687</v>
      </c>
      <c r="G64" s="14">
        <f t="shared" si="4"/>
        <v>-18.459423732734344</v>
      </c>
    </row>
    <row r="65" spans="1:7" ht="21" customHeight="1">
      <c r="A65" s="4">
        <v>26543</v>
      </c>
      <c r="B65" s="5">
        <v>7829.0032105313203</v>
      </c>
      <c r="C65" s="29">
        <f t="shared" si="0"/>
        <v>7834.0006478159657</v>
      </c>
      <c r="D65" s="30">
        <f t="shared" si="1"/>
        <v>7785.0003536658933</v>
      </c>
      <c r="E65" s="11">
        <f t="shared" si="2"/>
        <v>44.00285686542702</v>
      </c>
      <c r="F65" s="12">
        <f t="shared" si="5"/>
        <v>57.979163752549795</v>
      </c>
      <c r="G65" s="14">
        <f t="shared" si="4"/>
        <v>-13.976306887122774</v>
      </c>
    </row>
    <row r="66" spans="1:7" ht="21" customHeight="1">
      <c r="A66" s="4">
        <v>26634</v>
      </c>
      <c r="B66" s="5">
        <v>8331.9994313409898</v>
      </c>
      <c r="C66" s="29">
        <f t="shared" si="0"/>
        <v>7912.001176408723</v>
      </c>
      <c r="D66" s="30">
        <f t="shared" si="1"/>
        <v>7873.0009121123439</v>
      </c>
      <c r="E66" s="11">
        <f t="shared" si="2"/>
        <v>458.99851922864582</v>
      </c>
      <c r="F66" s="12">
        <f t="shared" si="5"/>
        <v>363.83302584991094</v>
      </c>
      <c r="G66" s="14">
        <f t="shared" si="4"/>
        <v>95.16549337873488</v>
      </c>
    </row>
    <row r="67" spans="1:7" ht="21" customHeight="1">
      <c r="A67" s="4">
        <v>26724</v>
      </c>
      <c r="B67" s="5">
        <v>7539.0013193929799</v>
      </c>
      <c r="C67" s="29">
        <f t="shared" si="0"/>
        <v>7994.0006141947297</v>
      </c>
      <c r="D67" s="30">
        <f t="shared" si="1"/>
        <v>7953.0008953017259</v>
      </c>
      <c r="E67" s="11">
        <f t="shared" si="2"/>
        <v>-413.99957590874601</v>
      </c>
      <c r="F67" s="12">
        <f t="shared" si="5"/>
        <v>-389.26355853233156</v>
      </c>
      <c r="G67" s="14">
        <f t="shared" si="4"/>
        <v>-24.736017376414452</v>
      </c>
    </row>
    <row r="68" spans="1:7" ht="21" customHeight="1">
      <c r="A68" s="4">
        <v>26816</v>
      </c>
      <c r="B68" s="5">
        <v>7948.0007443696004</v>
      </c>
      <c r="C68" s="29">
        <f t="shared" si="0"/>
        <v>8083.7513590919607</v>
      </c>
      <c r="D68" s="30">
        <f t="shared" si="1"/>
        <v>8038.8759866433447</v>
      </c>
      <c r="E68" s="11">
        <f t="shared" si="2"/>
        <v>-90.875242273744334</v>
      </c>
      <c r="F68" s="12">
        <f t="shared" si="5"/>
        <v>-34.041615009865687</v>
      </c>
      <c r="G68" s="14">
        <f t="shared" si="4"/>
        <v>-56.833627263878647</v>
      </c>
    </row>
    <row r="69" spans="1:7" ht="21" customHeight="1">
      <c r="A69" s="4">
        <v>26908</v>
      </c>
      <c r="B69" s="5">
        <v>8157.0009616753496</v>
      </c>
      <c r="C69" s="29">
        <f t="shared" ref="C69:C76" si="6">AVERAGE(B68:B71)</f>
        <v>8099.2511426581623</v>
      </c>
      <c r="D69" s="30">
        <f t="shared" si="1"/>
        <v>8091.5012508750615</v>
      </c>
      <c r="E69" s="11">
        <f t="shared" si="2"/>
        <v>65.499710800288085</v>
      </c>
      <c r="F69" s="12">
        <f t="shared" si="5"/>
        <v>57.979163752549795</v>
      </c>
      <c r="G69" s="14">
        <f t="shared" si="4"/>
        <v>7.5205470477382903</v>
      </c>
    </row>
    <row r="70" spans="1:7" ht="21" customHeight="1">
      <c r="A70" s="4">
        <v>26999</v>
      </c>
      <c r="B70" s="5">
        <v>8691.0024109299102</v>
      </c>
      <c r="C70" s="29">
        <f t="shared" si="6"/>
        <v>8108.50101764791</v>
      </c>
      <c r="D70" s="30">
        <f t="shared" ref="D70:D76" si="7">AVERAGE(C69:C70)</f>
        <v>8103.8760801530361</v>
      </c>
      <c r="E70" s="11">
        <f t="shared" ref="E70:E76" si="8">B70-D70</f>
        <v>587.12633077687406</v>
      </c>
      <c r="F70" s="12">
        <f t="shared" si="5"/>
        <v>363.83302584991094</v>
      </c>
      <c r="G70" s="14">
        <f t="shared" ref="G70:G76" si="9">E70-F70</f>
        <v>223.29330492696312</v>
      </c>
    </row>
    <row r="71" spans="1:7" ht="21" customHeight="1">
      <c r="A71" s="4">
        <v>27089</v>
      </c>
      <c r="B71" s="5">
        <v>7601.0004536577899</v>
      </c>
      <c r="C71" s="29">
        <f t="shared" si="6"/>
        <v>8115.7504012364843</v>
      </c>
      <c r="D71" s="30">
        <f t="shared" si="7"/>
        <v>8112.1257094421971</v>
      </c>
      <c r="E71" s="11">
        <f t="shared" si="8"/>
        <v>-511.12525578440727</v>
      </c>
      <c r="F71" s="12">
        <f t="shared" si="5"/>
        <v>-389.26355853233156</v>
      </c>
      <c r="G71" s="14">
        <f t="shared" si="9"/>
        <v>-121.86169725207571</v>
      </c>
    </row>
    <row r="72" spans="1:7" ht="21" customHeight="1">
      <c r="A72" s="4">
        <v>27181</v>
      </c>
      <c r="B72" s="5">
        <v>7985.0002443285903</v>
      </c>
      <c r="C72" s="29">
        <f t="shared" si="6"/>
        <v>8142.5008038691103</v>
      </c>
      <c r="D72" s="30">
        <f t="shared" si="7"/>
        <v>8129.1256025527973</v>
      </c>
      <c r="E72" s="11">
        <f t="shared" si="8"/>
        <v>-144.12535822420705</v>
      </c>
      <c r="F72" s="12">
        <f t="shared" si="5"/>
        <v>-34.041615009865687</v>
      </c>
      <c r="G72" s="14">
        <f t="shared" si="9"/>
        <v>-110.08374321434135</v>
      </c>
    </row>
    <row r="73" spans="1:7" ht="21" customHeight="1">
      <c r="A73" s="4">
        <v>27273</v>
      </c>
      <c r="B73" s="5">
        <v>8185.9984960296497</v>
      </c>
      <c r="C73" s="29">
        <f t="shared" si="6"/>
        <v>8176.00160916206</v>
      </c>
      <c r="D73" s="30">
        <f t="shared" si="7"/>
        <v>8159.2512065155852</v>
      </c>
      <c r="E73" s="11">
        <f t="shared" si="8"/>
        <v>26.747289514064505</v>
      </c>
      <c r="F73" s="12">
        <f t="shared" si="5"/>
        <v>57.979163752549795</v>
      </c>
      <c r="G73" s="14">
        <f t="shared" si="9"/>
        <v>-31.23187423848529</v>
      </c>
    </row>
    <row r="74" spans="1:7" ht="21" customHeight="1">
      <c r="A74" s="4">
        <v>27364</v>
      </c>
      <c r="B74" s="5">
        <v>8798.0040214604105</v>
      </c>
      <c r="C74" s="29">
        <f t="shared" si="6"/>
        <v>8175.7522305539642</v>
      </c>
      <c r="D74" s="30">
        <f t="shared" si="7"/>
        <v>8175.8769198580121</v>
      </c>
      <c r="E74" s="11">
        <f t="shared" si="8"/>
        <v>622.1271016023984</v>
      </c>
      <c r="F74" s="12">
        <f t="shared" ref="F74:F76" si="10">F70</f>
        <v>363.83302584991094</v>
      </c>
      <c r="G74" s="14">
        <f t="shared" si="9"/>
        <v>258.29407575248746</v>
      </c>
    </row>
    <row r="75" spans="1:7" ht="21" customHeight="1">
      <c r="A75" s="4">
        <v>27454</v>
      </c>
      <c r="B75" s="5">
        <v>7735.0036748295897</v>
      </c>
      <c r="C75" s="29">
        <f t="shared" si="6"/>
        <v>8140.503361177477</v>
      </c>
      <c r="D75" s="30">
        <f t="shared" si="7"/>
        <v>8158.1277958657211</v>
      </c>
      <c r="E75" s="11">
        <f t="shared" si="8"/>
        <v>-423.12412103613133</v>
      </c>
      <c r="F75" s="12">
        <f t="shared" si="10"/>
        <v>-389.26355853233156</v>
      </c>
      <c r="G75" s="14">
        <f t="shared" si="9"/>
        <v>-33.86056250379977</v>
      </c>
    </row>
    <row r="76" spans="1:7" ht="21" customHeight="1">
      <c r="A76" s="4">
        <v>27546</v>
      </c>
      <c r="B76" s="5">
        <v>7984.0027298962104</v>
      </c>
      <c r="C76" s="29">
        <f t="shared" si="6"/>
        <v>8102.5016979311604</v>
      </c>
      <c r="D76" s="30">
        <f t="shared" si="7"/>
        <v>8121.5025295543182</v>
      </c>
      <c r="E76" s="11">
        <f t="shared" si="8"/>
        <v>-137.4997996581078</v>
      </c>
      <c r="F76" s="12">
        <f t="shared" si="10"/>
        <v>-34.041615009865687</v>
      </c>
      <c r="G76" s="14">
        <f t="shared" si="9"/>
        <v>-103.45818464824211</v>
      </c>
    </row>
    <row r="77" spans="1:7" ht="21" customHeight="1">
      <c r="A77" s="4">
        <v>27638</v>
      </c>
      <c r="B77" s="5">
        <v>8045.0030185237001</v>
      </c>
      <c r="C77" s="7"/>
      <c r="D77" s="31"/>
      <c r="E77" s="10"/>
      <c r="F77" s="9"/>
      <c r="G77" s="13"/>
    </row>
    <row r="78" spans="1:7" ht="21" customHeight="1">
      <c r="A78" s="4">
        <v>27729</v>
      </c>
      <c r="B78" s="5">
        <v>8645.9973684751403</v>
      </c>
      <c r="C78" s="7"/>
      <c r="D78" s="31"/>
      <c r="E78" s="10"/>
      <c r="F78" s="9"/>
      <c r="G78" s="13"/>
    </row>
  </sheetData>
  <mergeCells count="7">
    <mergeCell ref="G1:G2"/>
    <mergeCell ref="E1:E2"/>
    <mergeCell ref="A1:A2"/>
    <mergeCell ref="B1:B2"/>
    <mergeCell ref="C1:C2"/>
    <mergeCell ref="D1:D2"/>
    <mergeCell ref="F1:F2"/>
  </mergeCells>
  <phoneticPr fontId="0" type="noConversion"/>
  <pageMargins left="0.25" right="0.25" top="0.75" bottom="0.75" header="0.3" footer="0.3"/>
  <pageSetup paperSize="9" orientation="landscape" r:id="rId1"/>
  <headerFooter alignWithMargins="0">
    <oddHeader>&amp;A</oddHeader>
    <oddFooter>Page &amp;P</oddFooter>
  </headerFooter>
  <ignoredErrors>
    <ignoredError sqref="C4:C7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DHSY Decomposition</vt:lpstr>
      <vt:lpstr>Sheet1</vt:lpstr>
      <vt:lpstr>NSA and SA</vt:lpstr>
    </vt:vector>
  </TitlesOfParts>
  <Company>University of Wales Swansea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ECCOOKS</dc:creator>
  <cp:lastModifiedBy>mwiper</cp:lastModifiedBy>
  <cp:lastPrinted>2013-04-04T11:30:54Z</cp:lastPrinted>
  <dcterms:created xsi:type="dcterms:W3CDTF">2004-02-10T13:07:38Z</dcterms:created>
  <dcterms:modified xsi:type="dcterms:W3CDTF">2015-03-03T14:59:51Z</dcterms:modified>
</cp:coreProperties>
</file>